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80" windowWidth="18200" windowHeight="11330" activeTab="0"/>
  </bookViews>
  <sheets>
    <sheet name="Enter" sheetId="1" r:id="rId1"/>
    <sheet name="EFW" sheetId="2" state="hidden" r:id="rId2"/>
  </sheets>
  <definedNames>
    <definedName name="AC">'Enter'!$C$9</definedName>
    <definedName name="Age">'Enter'!$B$1</definedName>
    <definedName name="bmihigh">'EFW'!$U$5:$U$6</definedName>
    <definedName name="bmilow">'EFW'!$T$5:$T$6</definedName>
    <definedName name="BPD">'Enter'!$F$9</definedName>
    <definedName name="corrweight">'EFW'!$S$5:$S$6</definedName>
    <definedName name="EFW40">'EFW'!$S$21</definedName>
    <definedName name="EFWT">'Enter'!$H$9</definedName>
    <definedName name="FDL">'Enter'!$D$9</definedName>
    <definedName name="GA">'EFW'!$R$11</definedName>
    <definedName name="HC">'Enter'!$E$9</definedName>
    <definedName name="Height">'Enter'!$B$2</definedName>
    <definedName name="heightn">'EFW'!$R$5</definedName>
    <definedName name="highlim">'EFW'!$W$5:$W$6</definedName>
    <definedName name="lowlim">'EFW'!$V$5:$V$6</definedName>
    <definedName name="parity">'EFW'!$R$1</definedName>
    <definedName name="parity1">'EFW'!$R$2</definedName>
    <definedName name="parity2">'EFW'!$R$3</definedName>
    <definedName name="parity3">'EFW'!$R$4</definedName>
    <definedName name="parityraw">'Enter'!$B$4</definedName>
    <definedName name="Sex">'EFW'!$Q$9</definedName>
    <definedName name="sexm">'EFW'!$R$7</definedName>
    <definedName name="Weight">'Enter'!$B$3</definedName>
    <definedName name="weightn">'EFW'!$R$6</definedName>
  </definedNames>
  <calcPr fullCalcOnLoad="1"/>
</workbook>
</file>

<file path=xl/sharedStrings.xml><?xml version="1.0" encoding="utf-8"?>
<sst xmlns="http://schemas.openxmlformats.org/spreadsheetml/2006/main" count="63" uniqueCount="59">
  <si>
    <t>Intercept</t>
  </si>
  <si>
    <t>GA</t>
  </si>
  <si>
    <t>GA square</t>
  </si>
  <si>
    <t>GA cube</t>
  </si>
  <si>
    <t>Parity</t>
  </si>
  <si>
    <t>GA(weeks)</t>
  </si>
  <si>
    <t>GA(days)</t>
  </si>
  <si>
    <t>Fetal Sex</t>
  </si>
  <si>
    <t>Centile</t>
  </si>
  <si>
    <t>Matched Cell</t>
  </si>
  <si>
    <t>Matched quantiles</t>
  </si>
  <si>
    <t>Reference Values</t>
  </si>
  <si>
    <t xml:space="preserve"> </t>
  </si>
  <si>
    <t>Input</t>
  </si>
  <si>
    <t>Height(cm)</t>
  </si>
  <si>
    <t>Weight(kg)</t>
  </si>
  <si>
    <t>Sex(Dummy)</t>
  </si>
  <si>
    <t xml:space="preserve">Reference </t>
  </si>
  <si>
    <t>GA1</t>
  </si>
  <si>
    <t>AC(mm)</t>
  </si>
  <si>
    <t>FL(mm)</t>
  </si>
  <si>
    <t>HC(mm)</t>
  </si>
  <si>
    <t>Maternal Height (from 163 cm)</t>
  </si>
  <si>
    <t>Maternal Weight (from 64 kg)</t>
  </si>
  <si>
    <t>GA x Maternal Weight</t>
  </si>
  <si>
    <t>Para 1</t>
  </si>
  <si>
    <t>Para 2</t>
  </si>
  <si>
    <t>Para &gt;=3</t>
  </si>
  <si>
    <t>GA x Para 1</t>
  </si>
  <si>
    <t>GA x Para 2</t>
  </si>
  <si>
    <t>GA x Para &gt;=3</t>
  </si>
  <si>
    <t>Sex (Male)</t>
  </si>
  <si>
    <t>parity</t>
  </si>
  <si>
    <t>parity2</t>
  </si>
  <si>
    <t>parity1</t>
  </si>
  <si>
    <t>parity3</t>
  </si>
  <si>
    <t>heightn</t>
  </si>
  <si>
    <t>weightn</t>
  </si>
  <si>
    <t>sexm</t>
  </si>
  <si>
    <t>5th</t>
  </si>
  <si>
    <t>Proportion of 40 weeks EFW</t>
  </si>
  <si>
    <t>EFW (g)</t>
  </si>
  <si>
    <t>Observed</t>
  </si>
  <si>
    <t>Maternal characteristics</t>
  </si>
  <si>
    <t>EFW40 St mother</t>
  </si>
  <si>
    <t>10th</t>
  </si>
  <si>
    <t>50th</t>
  </si>
  <si>
    <t>90th</t>
  </si>
  <si>
    <t>95th</t>
  </si>
  <si>
    <t>User input</t>
  </si>
  <si>
    <t>Linear Interpolation</t>
  </si>
  <si>
    <t>Interpolated Centile</t>
  </si>
  <si>
    <t/>
  </si>
  <si>
    <t>FEMALE</t>
  </si>
  <si>
    <t>bmilow</t>
  </si>
  <si>
    <t>bmihigh</t>
  </si>
  <si>
    <t>lowlim</t>
  </si>
  <si>
    <t>highlim</t>
  </si>
  <si>
    <t>corrweight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</si>
</sst>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9" fontId="0" fillId="0" borderId="0" xfId="0" applyNumberFormat="1" applyAlignment="1">
      <alignment/>
    </xf>
    <xf numFmtId="0" fontId="35" fillId="0" borderId="0" xfId="0" applyFont="1" applyAlignment="1" applyProtection="1">
      <alignment/>
      <protection locked="0"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4" borderId="0" xfId="0" applyFont="1" applyFill="1" applyBorder="1" applyAlignment="1">
      <alignment/>
    </xf>
    <xf numFmtId="0" fontId="37" fillId="34" borderId="0" xfId="0" applyFont="1" applyFill="1" applyBorder="1" applyAlignment="1">
      <alignment/>
    </xf>
    <xf numFmtId="9" fontId="0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69" fontId="0" fillId="0" borderId="0" xfId="0" applyNumberFormat="1" applyAlignment="1" applyProtection="1">
      <alignment/>
      <protection locked="0"/>
    </xf>
    <xf numFmtId="0" fontId="35" fillId="0" borderId="0" xfId="0" applyFont="1" applyFill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35" fillId="35" borderId="0" xfId="0" applyNumberFormat="1" applyFont="1" applyFill="1" applyAlignment="1">
      <alignment horizontal="center"/>
    </xf>
    <xf numFmtId="0" fontId="35" fillId="0" borderId="0" xfId="0" applyFont="1" applyBorder="1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Estimated Fetal Weight (EFW) (g)</a:t>
            </a:r>
          </a:p>
        </c:rich>
      </c:tx>
      <c:layout>
        <c:manualLayout>
          <c:xMode val="factor"/>
          <c:yMode val="factor"/>
          <c:x val="0.00625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675"/>
          <c:y val="0.05525"/>
          <c:w val="0.8555"/>
          <c:h val="0.909"/>
        </c:manualLayout>
      </c:layout>
      <c:scatterChart>
        <c:scatterStyle val="lineMarker"/>
        <c:varyColors val="0"/>
        <c:ser>
          <c:idx val="7"/>
          <c:order val="5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EFW!$R$11</c:f>
              <c:numCache>
                <c:ptCount val="1"/>
                <c:pt idx="0">
                  <c:v>36.6</c:v>
                </c:pt>
              </c:numCache>
            </c:numRef>
          </c:xVal>
          <c:yVal>
            <c:numRef>
              <c:f>EFW!$S$11</c:f>
              <c:numCache>
                <c:ptCount val="1"/>
                <c:pt idx="0">
                  <c:v>2686</c:v>
                </c:pt>
              </c:numCache>
            </c:numRef>
          </c:yVal>
          <c:smooth val="0"/>
        </c:ser>
        <c:axId val="55441487"/>
        <c:axId val="29211336"/>
      </c:scatterChart>
      <c:scatterChart>
        <c:scatterStyle val="smoothMarker"/>
        <c:varyColors val="0"/>
        <c:ser>
          <c:idx val="0"/>
          <c:order val="0"/>
          <c:tx>
            <c:v>5th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EFW!$A$23:$A$283</c:f>
              <c:numCache>
                <c:ptCount val="261"/>
                <c:pt idx="0">
                  <c:v>14</c:v>
                </c:pt>
                <c:pt idx="1">
                  <c:v>14.1</c:v>
                </c:pt>
                <c:pt idx="2">
                  <c:v>14.2</c:v>
                </c:pt>
                <c:pt idx="3">
                  <c:v>14.3</c:v>
                </c:pt>
                <c:pt idx="4">
                  <c:v>14.4</c:v>
                </c:pt>
                <c:pt idx="5">
                  <c:v>14.5</c:v>
                </c:pt>
                <c:pt idx="6">
                  <c:v>14.6</c:v>
                </c:pt>
                <c:pt idx="7">
                  <c:v>14.7</c:v>
                </c:pt>
                <c:pt idx="8">
                  <c:v>14.8</c:v>
                </c:pt>
                <c:pt idx="9">
                  <c:v>14.9</c:v>
                </c:pt>
                <c:pt idx="10">
                  <c:v>15</c:v>
                </c:pt>
                <c:pt idx="11">
                  <c:v>15.1</c:v>
                </c:pt>
                <c:pt idx="12">
                  <c:v>15.2</c:v>
                </c:pt>
                <c:pt idx="13">
                  <c:v>15.3</c:v>
                </c:pt>
                <c:pt idx="14">
                  <c:v>15.4</c:v>
                </c:pt>
                <c:pt idx="15">
                  <c:v>15.5</c:v>
                </c:pt>
                <c:pt idx="16">
                  <c:v>15.6</c:v>
                </c:pt>
                <c:pt idx="17">
                  <c:v>15.7</c:v>
                </c:pt>
                <c:pt idx="18">
                  <c:v>15.8</c:v>
                </c:pt>
                <c:pt idx="19">
                  <c:v>15.9</c:v>
                </c:pt>
                <c:pt idx="20">
                  <c:v>16</c:v>
                </c:pt>
                <c:pt idx="21">
                  <c:v>16.1</c:v>
                </c:pt>
                <c:pt idx="22">
                  <c:v>16.2</c:v>
                </c:pt>
                <c:pt idx="23">
                  <c:v>16.3</c:v>
                </c:pt>
                <c:pt idx="24">
                  <c:v>16.4</c:v>
                </c:pt>
                <c:pt idx="25">
                  <c:v>16.5</c:v>
                </c:pt>
                <c:pt idx="26">
                  <c:v>16.6</c:v>
                </c:pt>
                <c:pt idx="27">
                  <c:v>16.7</c:v>
                </c:pt>
                <c:pt idx="28">
                  <c:v>16.8</c:v>
                </c:pt>
                <c:pt idx="29">
                  <c:v>16.9</c:v>
                </c:pt>
                <c:pt idx="30">
                  <c:v>17</c:v>
                </c:pt>
                <c:pt idx="31">
                  <c:v>17.1</c:v>
                </c:pt>
                <c:pt idx="32">
                  <c:v>17.2</c:v>
                </c:pt>
                <c:pt idx="33">
                  <c:v>17.3</c:v>
                </c:pt>
                <c:pt idx="34">
                  <c:v>17.4</c:v>
                </c:pt>
                <c:pt idx="35">
                  <c:v>17.5</c:v>
                </c:pt>
                <c:pt idx="36">
                  <c:v>17.6</c:v>
                </c:pt>
                <c:pt idx="37">
                  <c:v>17.7</c:v>
                </c:pt>
                <c:pt idx="38">
                  <c:v>17.8</c:v>
                </c:pt>
                <c:pt idx="39">
                  <c:v>17.9</c:v>
                </c:pt>
                <c:pt idx="40">
                  <c:v>18</c:v>
                </c:pt>
                <c:pt idx="41">
                  <c:v>18.1</c:v>
                </c:pt>
                <c:pt idx="42">
                  <c:v>18.2</c:v>
                </c:pt>
                <c:pt idx="43">
                  <c:v>18.3</c:v>
                </c:pt>
                <c:pt idx="44">
                  <c:v>18.4</c:v>
                </c:pt>
                <c:pt idx="45">
                  <c:v>18.5</c:v>
                </c:pt>
                <c:pt idx="46">
                  <c:v>18.6</c:v>
                </c:pt>
                <c:pt idx="47">
                  <c:v>18.7</c:v>
                </c:pt>
                <c:pt idx="48">
                  <c:v>18.8</c:v>
                </c:pt>
                <c:pt idx="49">
                  <c:v>18.9</c:v>
                </c:pt>
                <c:pt idx="50">
                  <c:v>19</c:v>
                </c:pt>
                <c:pt idx="51">
                  <c:v>19.1</c:v>
                </c:pt>
                <c:pt idx="52">
                  <c:v>19.2</c:v>
                </c:pt>
                <c:pt idx="53">
                  <c:v>19.3</c:v>
                </c:pt>
                <c:pt idx="54">
                  <c:v>19.4</c:v>
                </c:pt>
                <c:pt idx="55">
                  <c:v>19.5</c:v>
                </c:pt>
                <c:pt idx="56">
                  <c:v>19.6</c:v>
                </c:pt>
                <c:pt idx="57">
                  <c:v>19.7</c:v>
                </c:pt>
                <c:pt idx="58">
                  <c:v>19.8</c:v>
                </c:pt>
                <c:pt idx="59">
                  <c:v>19.9</c:v>
                </c:pt>
                <c:pt idx="60">
                  <c:v>20</c:v>
                </c:pt>
                <c:pt idx="61">
                  <c:v>20.1</c:v>
                </c:pt>
                <c:pt idx="62">
                  <c:v>20.2</c:v>
                </c:pt>
                <c:pt idx="63">
                  <c:v>20.3</c:v>
                </c:pt>
                <c:pt idx="64">
                  <c:v>20.4</c:v>
                </c:pt>
                <c:pt idx="65">
                  <c:v>20.5</c:v>
                </c:pt>
                <c:pt idx="66">
                  <c:v>20.6</c:v>
                </c:pt>
                <c:pt idx="67">
                  <c:v>20.7</c:v>
                </c:pt>
                <c:pt idx="68">
                  <c:v>20.8</c:v>
                </c:pt>
                <c:pt idx="69">
                  <c:v>20.9</c:v>
                </c:pt>
                <c:pt idx="70">
                  <c:v>21</c:v>
                </c:pt>
                <c:pt idx="71">
                  <c:v>21.1</c:v>
                </c:pt>
                <c:pt idx="72">
                  <c:v>21.2</c:v>
                </c:pt>
                <c:pt idx="73">
                  <c:v>21.3</c:v>
                </c:pt>
                <c:pt idx="74">
                  <c:v>21.4</c:v>
                </c:pt>
                <c:pt idx="75">
                  <c:v>21.5</c:v>
                </c:pt>
                <c:pt idx="76">
                  <c:v>21.6</c:v>
                </c:pt>
                <c:pt idx="77">
                  <c:v>21.7</c:v>
                </c:pt>
                <c:pt idx="78">
                  <c:v>21.8</c:v>
                </c:pt>
                <c:pt idx="79">
                  <c:v>21.9</c:v>
                </c:pt>
                <c:pt idx="80">
                  <c:v>22</c:v>
                </c:pt>
                <c:pt idx="81">
                  <c:v>22.1</c:v>
                </c:pt>
                <c:pt idx="82">
                  <c:v>22.2</c:v>
                </c:pt>
                <c:pt idx="83">
                  <c:v>22.3</c:v>
                </c:pt>
                <c:pt idx="84">
                  <c:v>22.4</c:v>
                </c:pt>
                <c:pt idx="85">
                  <c:v>22.5</c:v>
                </c:pt>
                <c:pt idx="86">
                  <c:v>22.6</c:v>
                </c:pt>
                <c:pt idx="87">
                  <c:v>22.7</c:v>
                </c:pt>
                <c:pt idx="88">
                  <c:v>22.8</c:v>
                </c:pt>
                <c:pt idx="89">
                  <c:v>22.9</c:v>
                </c:pt>
                <c:pt idx="90">
                  <c:v>23</c:v>
                </c:pt>
                <c:pt idx="91">
                  <c:v>23.1</c:v>
                </c:pt>
                <c:pt idx="92">
                  <c:v>23.2</c:v>
                </c:pt>
                <c:pt idx="93">
                  <c:v>23.3</c:v>
                </c:pt>
                <c:pt idx="94">
                  <c:v>23.4</c:v>
                </c:pt>
                <c:pt idx="95">
                  <c:v>23.5</c:v>
                </c:pt>
                <c:pt idx="96">
                  <c:v>23.6</c:v>
                </c:pt>
                <c:pt idx="97">
                  <c:v>23.7</c:v>
                </c:pt>
                <c:pt idx="98">
                  <c:v>23.8</c:v>
                </c:pt>
                <c:pt idx="99">
                  <c:v>23.9</c:v>
                </c:pt>
                <c:pt idx="100">
                  <c:v>24</c:v>
                </c:pt>
                <c:pt idx="101">
                  <c:v>24.1</c:v>
                </c:pt>
                <c:pt idx="102">
                  <c:v>24.2</c:v>
                </c:pt>
                <c:pt idx="103">
                  <c:v>24.3</c:v>
                </c:pt>
                <c:pt idx="104">
                  <c:v>24.4</c:v>
                </c:pt>
                <c:pt idx="105">
                  <c:v>24.5</c:v>
                </c:pt>
                <c:pt idx="106">
                  <c:v>24.6</c:v>
                </c:pt>
                <c:pt idx="107">
                  <c:v>24.7</c:v>
                </c:pt>
                <c:pt idx="108">
                  <c:v>24.8</c:v>
                </c:pt>
                <c:pt idx="109">
                  <c:v>24.9</c:v>
                </c:pt>
                <c:pt idx="110">
                  <c:v>25</c:v>
                </c:pt>
                <c:pt idx="111">
                  <c:v>25.1</c:v>
                </c:pt>
                <c:pt idx="112">
                  <c:v>25.2</c:v>
                </c:pt>
                <c:pt idx="113">
                  <c:v>25.3</c:v>
                </c:pt>
                <c:pt idx="114">
                  <c:v>25.4</c:v>
                </c:pt>
                <c:pt idx="115">
                  <c:v>25.5</c:v>
                </c:pt>
                <c:pt idx="116">
                  <c:v>25.6</c:v>
                </c:pt>
                <c:pt idx="117">
                  <c:v>25.7</c:v>
                </c:pt>
                <c:pt idx="118">
                  <c:v>25.8</c:v>
                </c:pt>
                <c:pt idx="119">
                  <c:v>25.9</c:v>
                </c:pt>
                <c:pt idx="120">
                  <c:v>26</c:v>
                </c:pt>
                <c:pt idx="121">
                  <c:v>26.1</c:v>
                </c:pt>
                <c:pt idx="122">
                  <c:v>26.2</c:v>
                </c:pt>
                <c:pt idx="123">
                  <c:v>26.3</c:v>
                </c:pt>
                <c:pt idx="124">
                  <c:v>26.4</c:v>
                </c:pt>
                <c:pt idx="125">
                  <c:v>26.5</c:v>
                </c:pt>
                <c:pt idx="126">
                  <c:v>26.6</c:v>
                </c:pt>
                <c:pt idx="127">
                  <c:v>26.7</c:v>
                </c:pt>
                <c:pt idx="128">
                  <c:v>26.8</c:v>
                </c:pt>
                <c:pt idx="129">
                  <c:v>26.9</c:v>
                </c:pt>
                <c:pt idx="130">
                  <c:v>27</c:v>
                </c:pt>
                <c:pt idx="131">
                  <c:v>27.1</c:v>
                </c:pt>
                <c:pt idx="132">
                  <c:v>27.2</c:v>
                </c:pt>
                <c:pt idx="133">
                  <c:v>27.3</c:v>
                </c:pt>
                <c:pt idx="134">
                  <c:v>27.4</c:v>
                </c:pt>
                <c:pt idx="135">
                  <c:v>27.5</c:v>
                </c:pt>
                <c:pt idx="136">
                  <c:v>27.6</c:v>
                </c:pt>
                <c:pt idx="137">
                  <c:v>27.7</c:v>
                </c:pt>
                <c:pt idx="138">
                  <c:v>27.8</c:v>
                </c:pt>
                <c:pt idx="139">
                  <c:v>27.9</c:v>
                </c:pt>
                <c:pt idx="140">
                  <c:v>28</c:v>
                </c:pt>
                <c:pt idx="141">
                  <c:v>28.1</c:v>
                </c:pt>
                <c:pt idx="142">
                  <c:v>28.2</c:v>
                </c:pt>
                <c:pt idx="143">
                  <c:v>28.3</c:v>
                </c:pt>
                <c:pt idx="144">
                  <c:v>28.4</c:v>
                </c:pt>
                <c:pt idx="145">
                  <c:v>28.5</c:v>
                </c:pt>
                <c:pt idx="146">
                  <c:v>28.6</c:v>
                </c:pt>
                <c:pt idx="147">
                  <c:v>28.7</c:v>
                </c:pt>
                <c:pt idx="148">
                  <c:v>28.8</c:v>
                </c:pt>
                <c:pt idx="149">
                  <c:v>28.9</c:v>
                </c:pt>
                <c:pt idx="150">
                  <c:v>29</c:v>
                </c:pt>
                <c:pt idx="151">
                  <c:v>29.1</c:v>
                </c:pt>
                <c:pt idx="152">
                  <c:v>29.2</c:v>
                </c:pt>
                <c:pt idx="153">
                  <c:v>29.3</c:v>
                </c:pt>
                <c:pt idx="154">
                  <c:v>29.4</c:v>
                </c:pt>
                <c:pt idx="155">
                  <c:v>29.5</c:v>
                </c:pt>
                <c:pt idx="156">
                  <c:v>29.6</c:v>
                </c:pt>
                <c:pt idx="157">
                  <c:v>29.7</c:v>
                </c:pt>
                <c:pt idx="158">
                  <c:v>29.8</c:v>
                </c:pt>
                <c:pt idx="159">
                  <c:v>29.9</c:v>
                </c:pt>
                <c:pt idx="160">
                  <c:v>30</c:v>
                </c:pt>
                <c:pt idx="161">
                  <c:v>30.1</c:v>
                </c:pt>
                <c:pt idx="162">
                  <c:v>30.2</c:v>
                </c:pt>
                <c:pt idx="163">
                  <c:v>30.3</c:v>
                </c:pt>
                <c:pt idx="164">
                  <c:v>30.4</c:v>
                </c:pt>
                <c:pt idx="165">
                  <c:v>30.5</c:v>
                </c:pt>
                <c:pt idx="166">
                  <c:v>30.6</c:v>
                </c:pt>
                <c:pt idx="167">
                  <c:v>30.7</c:v>
                </c:pt>
                <c:pt idx="168">
                  <c:v>30.8</c:v>
                </c:pt>
                <c:pt idx="169">
                  <c:v>30.9</c:v>
                </c:pt>
                <c:pt idx="170">
                  <c:v>31</c:v>
                </c:pt>
                <c:pt idx="171">
                  <c:v>31.1</c:v>
                </c:pt>
                <c:pt idx="172">
                  <c:v>31.2</c:v>
                </c:pt>
                <c:pt idx="173">
                  <c:v>31.3</c:v>
                </c:pt>
                <c:pt idx="174">
                  <c:v>31.4</c:v>
                </c:pt>
                <c:pt idx="175">
                  <c:v>31.5</c:v>
                </c:pt>
                <c:pt idx="176">
                  <c:v>31.6</c:v>
                </c:pt>
                <c:pt idx="177">
                  <c:v>31.7</c:v>
                </c:pt>
                <c:pt idx="178">
                  <c:v>31.8</c:v>
                </c:pt>
                <c:pt idx="179">
                  <c:v>31.9</c:v>
                </c:pt>
                <c:pt idx="180">
                  <c:v>32</c:v>
                </c:pt>
                <c:pt idx="181">
                  <c:v>32.1</c:v>
                </c:pt>
                <c:pt idx="182">
                  <c:v>32.2</c:v>
                </c:pt>
                <c:pt idx="183">
                  <c:v>32.3</c:v>
                </c:pt>
                <c:pt idx="184">
                  <c:v>32.4</c:v>
                </c:pt>
                <c:pt idx="185">
                  <c:v>32.5</c:v>
                </c:pt>
                <c:pt idx="186">
                  <c:v>32.6</c:v>
                </c:pt>
                <c:pt idx="187">
                  <c:v>32.7</c:v>
                </c:pt>
                <c:pt idx="188">
                  <c:v>32.8</c:v>
                </c:pt>
                <c:pt idx="189">
                  <c:v>32.9</c:v>
                </c:pt>
                <c:pt idx="190">
                  <c:v>33</c:v>
                </c:pt>
                <c:pt idx="191">
                  <c:v>33.1</c:v>
                </c:pt>
                <c:pt idx="192">
                  <c:v>33.2</c:v>
                </c:pt>
                <c:pt idx="193">
                  <c:v>33.3</c:v>
                </c:pt>
                <c:pt idx="194">
                  <c:v>33.4</c:v>
                </c:pt>
                <c:pt idx="195">
                  <c:v>33.5</c:v>
                </c:pt>
                <c:pt idx="196">
                  <c:v>33.6</c:v>
                </c:pt>
                <c:pt idx="197">
                  <c:v>33.7</c:v>
                </c:pt>
                <c:pt idx="198">
                  <c:v>33.8</c:v>
                </c:pt>
                <c:pt idx="199">
                  <c:v>33.9</c:v>
                </c:pt>
                <c:pt idx="200">
                  <c:v>34</c:v>
                </c:pt>
                <c:pt idx="201">
                  <c:v>34.1</c:v>
                </c:pt>
                <c:pt idx="202">
                  <c:v>34.2</c:v>
                </c:pt>
                <c:pt idx="203">
                  <c:v>34.3</c:v>
                </c:pt>
                <c:pt idx="204">
                  <c:v>34.4</c:v>
                </c:pt>
                <c:pt idx="205">
                  <c:v>34.5</c:v>
                </c:pt>
                <c:pt idx="206">
                  <c:v>34.6</c:v>
                </c:pt>
                <c:pt idx="207">
                  <c:v>34.7</c:v>
                </c:pt>
                <c:pt idx="208">
                  <c:v>34.8</c:v>
                </c:pt>
                <c:pt idx="209">
                  <c:v>34.9</c:v>
                </c:pt>
                <c:pt idx="210">
                  <c:v>35</c:v>
                </c:pt>
                <c:pt idx="211">
                  <c:v>35.1</c:v>
                </c:pt>
                <c:pt idx="212">
                  <c:v>35.2</c:v>
                </c:pt>
                <c:pt idx="213">
                  <c:v>35.3</c:v>
                </c:pt>
                <c:pt idx="214">
                  <c:v>35.4</c:v>
                </c:pt>
                <c:pt idx="215">
                  <c:v>35.5</c:v>
                </c:pt>
                <c:pt idx="216">
                  <c:v>35.6</c:v>
                </c:pt>
                <c:pt idx="217">
                  <c:v>35.7</c:v>
                </c:pt>
                <c:pt idx="218">
                  <c:v>35.8</c:v>
                </c:pt>
                <c:pt idx="219">
                  <c:v>35.9</c:v>
                </c:pt>
                <c:pt idx="220">
                  <c:v>36</c:v>
                </c:pt>
                <c:pt idx="221">
                  <c:v>36.1</c:v>
                </c:pt>
                <c:pt idx="222">
                  <c:v>36.2</c:v>
                </c:pt>
                <c:pt idx="223">
                  <c:v>36.3</c:v>
                </c:pt>
                <c:pt idx="224">
                  <c:v>36.4</c:v>
                </c:pt>
                <c:pt idx="225">
                  <c:v>36.5</c:v>
                </c:pt>
                <c:pt idx="226">
                  <c:v>36.6</c:v>
                </c:pt>
                <c:pt idx="227">
                  <c:v>36.7</c:v>
                </c:pt>
                <c:pt idx="228">
                  <c:v>36.8</c:v>
                </c:pt>
                <c:pt idx="229">
                  <c:v>36.9</c:v>
                </c:pt>
                <c:pt idx="230">
                  <c:v>37</c:v>
                </c:pt>
                <c:pt idx="231">
                  <c:v>37.1</c:v>
                </c:pt>
                <c:pt idx="232">
                  <c:v>37.2</c:v>
                </c:pt>
                <c:pt idx="233">
                  <c:v>37.3</c:v>
                </c:pt>
                <c:pt idx="234">
                  <c:v>37.4</c:v>
                </c:pt>
                <c:pt idx="235">
                  <c:v>37.5</c:v>
                </c:pt>
                <c:pt idx="236">
                  <c:v>37.6</c:v>
                </c:pt>
                <c:pt idx="237">
                  <c:v>37.7</c:v>
                </c:pt>
                <c:pt idx="238">
                  <c:v>37.8</c:v>
                </c:pt>
                <c:pt idx="239">
                  <c:v>37.9</c:v>
                </c:pt>
                <c:pt idx="240">
                  <c:v>38</c:v>
                </c:pt>
                <c:pt idx="241">
                  <c:v>38.1</c:v>
                </c:pt>
                <c:pt idx="242">
                  <c:v>38.2</c:v>
                </c:pt>
                <c:pt idx="243">
                  <c:v>38.3</c:v>
                </c:pt>
                <c:pt idx="244">
                  <c:v>38.4</c:v>
                </c:pt>
                <c:pt idx="245">
                  <c:v>38.5</c:v>
                </c:pt>
                <c:pt idx="246">
                  <c:v>38.6</c:v>
                </c:pt>
                <c:pt idx="247">
                  <c:v>38.7</c:v>
                </c:pt>
                <c:pt idx="248">
                  <c:v>38.8</c:v>
                </c:pt>
                <c:pt idx="249">
                  <c:v>38.9</c:v>
                </c:pt>
                <c:pt idx="250">
                  <c:v>39</c:v>
                </c:pt>
                <c:pt idx="251">
                  <c:v>39.1</c:v>
                </c:pt>
                <c:pt idx="252">
                  <c:v>39.2</c:v>
                </c:pt>
                <c:pt idx="253">
                  <c:v>39.3</c:v>
                </c:pt>
                <c:pt idx="254">
                  <c:v>39.4</c:v>
                </c:pt>
                <c:pt idx="255">
                  <c:v>39.5</c:v>
                </c:pt>
                <c:pt idx="256">
                  <c:v>39.6</c:v>
                </c:pt>
                <c:pt idx="257">
                  <c:v>39.7</c:v>
                </c:pt>
                <c:pt idx="258">
                  <c:v>39.8</c:v>
                </c:pt>
                <c:pt idx="259">
                  <c:v>39.9</c:v>
                </c:pt>
                <c:pt idx="260">
                  <c:v>40</c:v>
                </c:pt>
              </c:numCache>
            </c:numRef>
          </c:xVal>
          <c:yVal>
            <c:numRef>
              <c:f>EFW!$B$23:$B$283</c:f>
              <c:numCache>
                <c:ptCount val="261"/>
                <c:pt idx="0">
                  <c:v>71.15998854967133</c:v>
                </c:pt>
                <c:pt idx="1">
                  <c:v>72.9033512212509</c:v>
                </c:pt>
                <c:pt idx="2">
                  <c:v>74.6824923835968</c:v>
                </c:pt>
                <c:pt idx="3">
                  <c:v>76.49796315074751</c:v>
                </c:pt>
                <c:pt idx="4">
                  <c:v>78.35031871424883</c:v>
                </c:pt>
                <c:pt idx="5">
                  <c:v>80.24011826986093</c:v>
                </c:pt>
                <c:pt idx="6">
                  <c:v>82.1679249415134</c:v>
                </c:pt>
                <c:pt idx="7">
                  <c:v>84.13430570250245</c:v>
                </c:pt>
                <c:pt idx="8">
                  <c:v>86.13983129391009</c:v>
                </c:pt>
                <c:pt idx="9">
                  <c:v>88.1850761402381</c:v>
                </c:pt>
                <c:pt idx="10">
                  <c:v>90.27061826224414</c:v>
                </c:pt>
                <c:pt idx="11">
                  <c:v>92.39703918697226</c:v>
                </c:pt>
                <c:pt idx="12">
                  <c:v>94.56492385496713</c:v>
                </c:pt>
                <c:pt idx="13">
                  <c:v>96.77486052466935</c:v>
                </c:pt>
                <c:pt idx="14">
                  <c:v>99.02744067398305</c:v>
                </c:pt>
                <c:pt idx="15">
                  <c:v>101.32325889901303</c:v>
                </c:pt>
                <c:pt idx="16">
                  <c:v>103.66291280997059</c:v>
                </c:pt>
                <c:pt idx="17">
                  <c:v>106.04700292424363</c:v>
                </c:pt>
                <c:pt idx="18">
                  <c:v>108.47613255663445</c:v>
                </c:pt>
                <c:pt idx="19">
                  <c:v>110.95090770676539</c:v>
                </c:pt>
                <c:pt idx="20">
                  <c:v>113.47193694365633</c:v>
                </c:pt>
                <c:pt idx="21">
                  <c:v>116.03983128747768</c:v>
                </c:pt>
                <c:pt idx="22">
                  <c:v>118.6552040884864</c:v>
                </c:pt>
                <c:pt idx="23">
                  <c:v>121.31867090315309</c:v>
                </c:pt>
                <c:pt idx="24">
                  <c:v>124.03084936748756</c:v>
                </c:pt>
                <c:pt idx="25">
                  <c:v>126.79235906757563</c:v>
                </c:pt>
                <c:pt idx="26">
                  <c:v>129.60382140733844</c:v>
                </c:pt>
                <c:pt idx="27">
                  <c:v>132.46585947353034</c:v>
                </c:pt>
                <c:pt idx="28">
                  <c:v>135.37909789798815</c:v>
                </c:pt>
                <c:pt idx="29">
                  <c:v>138.34416271715128</c:v>
                </c:pt>
                <c:pt idx="30">
                  <c:v>141.3616812288707</c:v>
                </c:pt>
                <c:pt idx="31">
                  <c:v>144.43228184652648</c:v>
                </c:pt>
                <c:pt idx="32">
                  <c:v>147.5565939504802</c:v>
                </c:pt>
                <c:pt idx="33">
                  <c:v>150.73524773687944</c:v>
                </c:pt>
                <c:pt idx="34">
                  <c:v>153.9688740638442</c:v>
                </c:pt>
                <c:pt idx="35">
                  <c:v>157.25810429506427</c:v>
                </c:pt>
                <c:pt idx="36">
                  <c:v>160.60357014083024</c:v>
                </c:pt>
                <c:pt idx="37">
                  <c:v>164.0059034965325</c:v>
                </c:pt>
                <c:pt idx="38">
                  <c:v>167.46573627866383</c:v>
                </c:pt>
                <c:pt idx="39">
                  <c:v>170.98370025835013</c:v>
                </c:pt>
                <c:pt idx="40">
                  <c:v>174.56042689245515</c:v>
                </c:pt>
                <c:pt idx="41">
                  <c:v>178.19654715228808</c:v>
                </c:pt>
                <c:pt idx="42">
                  <c:v>181.89269134995774</c:v>
                </c:pt>
                <c:pt idx="43">
                  <c:v>185.6494889624147</c:v>
                </c:pt>
                <c:pt idx="44">
                  <c:v>189.46756845321593</c:v>
                </c:pt>
                <c:pt idx="45">
                  <c:v>193.34755709206826</c:v>
                </c:pt>
                <c:pt idx="46">
                  <c:v>197.29008077218455</c:v>
                </c:pt>
                <c:pt idx="47">
                  <c:v>201.29576382550522</c:v>
                </c:pt>
                <c:pt idx="48">
                  <c:v>205.3652288358355</c:v>
                </c:pt>
                <c:pt idx="49">
                  <c:v>209.49909644994455</c:v>
                </c:pt>
                <c:pt idx="50">
                  <c:v>213.69798518668136</c:v>
                </c:pt>
                <c:pt idx="51">
                  <c:v>217.96251124415986</c:v>
                </c:pt>
                <c:pt idx="52">
                  <c:v>222.29328830507077</c:v>
                </c:pt>
                <c:pt idx="53">
                  <c:v>226.69092734017244</c:v>
                </c:pt>
                <c:pt idx="54">
                  <c:v>231.1560364100268</c:v>
                </c:pt>
                <c:pt idx="55">
                  <c:v>235.6892204650291</c:v>
                </c:pt>
                <c:pt idx="56">
                  <c:v>240.29108114380605</c:v>
                </c:pt>
                <c:pt idx="57">
                  <c:v>244.9622165700334</c:v>
                </c:pt>
                <c:pt idx="58">
                  <c:v>249.70322114774817</c:v>
                </c:pt>
                <c:pt idx="59">
                  <c:v>254.51468535520993</c:v>
                </c:pt>
                <c:pt idx="60">
                  <c:v>259.3971955373923</c:v>
                </c:pt>
                <c:pt idx="61">
                  <c:v>264.35133369715766</c:v>
                </c:pt>
                <c:pt idx="62">
                  <c:v>269.37767728520134</c:v>
                </c:pt>
                <c:pt idx="63">
                  <c:v>274.4767989888255</c:v>
                </c:pt>
                <c:pt idx="64">
                  <c:v>279.64926651961804</c:v>
                </c:pt>
                <c:pt idx="65">
                  <c:v>284.8956424001157</c:v>
                </c:pt>
                <c:pt idx="66">
                  <c:v>290.21648374952036</c:v>
                </c:pt>
                <c:pt idx="67">
                  <c:v>295.61234206855056</c:v>
                </c:pt>
                <c:pt idx="68">
                  <c:v>301.0837630235028</c:v>
                </c:pt>
                <c:pt idx="69">
                  <c:v>306.63128622960085</c:v>
                </c:pt>
                <c:pt idx="70">
                  <c:v>312.25544503372146</c:v>
                </c:pt>
                <c:pt idx="71">
                  <c:v>317.9567662965639</c:v>
                </c:pt>
                <c:pt idx="72">
                  <c:v>323.735770174363</c:v>
                </c:pt>
                <c:pt idx="73">
                  <c:v>329.5929699002132</c:v>
                </c:pt>
                <c:pt idx="74">
                  <c:v>335.52887156509746</c:v>
                </c:pt>
                <c:pt idx="75">
                  <c:v>341.54397389870684</c:v>
                </c:pt>
                <c:pt idx="76">
                  <c:v>347.63876805013143</c:v>
                </c:pt>
                <c:pt idx="77">
                  <c:v>353.8137373685143</c:v>
                </c:pt>
                <c:pt idx="78">
                  <c:v>360.0693571837595</c:v>
                </c:pt>
                <c:pt idx="79">
                  <c:v>366.40609458737356</c:v>
                </c:pt>
                <c:pt idx="80">
                  <c:v>372.8244082135405</c:v>
                </c:pt>
                <c:pt idx="81">
                  <c:v>379.32474802051576</c:v>
                </c:pt>
                <c:pt idx="82">
                  <c:v>385.90755507242955</c:v>
                </c:pt>
                <c:pt idx="83">
                  <c:v>392.5732613215951</c:v>
                </c:pt>
                <c:pt idx="84">
                  <c:v>399.3222893914109</c:v>
                </c:pt>
                <c:pt idx="85">
                  <c:v>406.15505235995204</c:v>
                </c:pt>
                <c:pt idx="86">
                  <c:v>413.0719535443404</c:v>
                </c:pt>
                <c:pt idx="87">
                  <c:v>420.07338628599297</c:v>
                </c:pt>
                <c:pt idx="88">
                  <c:v>427.1597337368408</c:v>
                </c:pt>
                <c:pt idx="89">
                  <c:v>434.3313686466077</c:v>
                </c:pt>
                <c:pt idx="90">
                  <c:v>441.58865315125183</c:v>
                </c:pt>
                <c:pt idx="91">
                  <c:v>448.9319385626595</c:v>
                </c:pt>
                <c:pt idx="92">
                  <c:v>456.3615651596892</c:v>
                </c:pt>
                <c:pt idx="93">
                  <c:v>463.8778619806606</c:v>
                </c:pt>
                <c:pt idx="94">
                  <c:v>471.48114661738293</c:v>
                </c:pt>
                <c:pt idx="95">
                  <c:v>479.17172501082234</c:v>
                </c:pt>
                <c:pt idx="96">
                  <c:v>486.94989124849087</c:v>
                </c:pt>
                <c:pt idx="97">
                  <c:v>494.81592736367844</c:v>
                </c:pt>
                <c:pt idx="98">
                  <c:v>502.7701031365936</c:v>
                </c:pt>
                <c:pt idx="99">
                  <c:v>510.8126758975238</c:v>
                </c:pt>
                <c:pt idx="100">
                  <c:v>518.9438903321136</c:v>
                </c:pt>
                <c:pt idx="101">
                  <c:v>527.1639782888442</c:v>
                </c:pt>
                <c:pt idx="102">
                  <c:v>535.4731585888147</c:v>
                </c:pt>
                <c:pt idx="103">
                  <c:v>543.8716368379197</c:v>
                </c:pt>
                <c:pt idx="104">
                  <c:v>552.3596052415121</c:v>
                </c:pt>
                <c:pt idx="105">
                  <c:v>560.9372424216549</c:v>
                </c:pt>
                <c:pt idx="106">
                  <c:v>569.6047132370338</c:v>
                </c:pt>
                <c:pt idx="107">
                  <c:v>578.3621686056453</c:v>
                </c:pt>
                <c:pt idx="108">
                  <c:v>587.2097453303384</c:v>
                </c:pt>
                <c:pt idx="109">
                  <c:v>596.1475659272966</c:v>
                </c:pt>
                <c:pt idx="110">
                  <c:v>605.1757384575707</c:v>
                </c:pt>
                <c:pt idx="111">
                  <c:v>614.2943563617181</c:v>
                </c:pt>
                <c:pt idx="112">
                  <c:v>623.5034982976673</c:v>
                </c:pt>
                <c:pt idx="113">
                  <c:v>632.803227981881</c:v>
                </c:pt>
                <c:pt idx="114">
                  <c:v>642.1935940338957</c:v>
                </c:pt>
                <c:pt idx="115">
                  <c:v>651.6746298243465</c:v>
                </c:pt>
                <c:pt idx="116">
                  <c:v>661.2463533265303</c:v>
                </c:pt>
                <c:pt idx="117">
                  <c:v>670.9087669716188</c:v>
                </c:pt>
                <c:pt idx="118">
                  <c:v>680.6618575075826</c:v>
                </c:pt>
                <c:pt idx="119">
                  <c:v>690.5055958619175</c:v>
                </c:pt>
                <c:pt idx="120">
                  <c:v>700.4399370082426</c:v>
                </c:pt>
                <c:pt idx="121">
                  <c:v>710.4648198368667</c:v>
                </c:pt>
                <c:pt idx="122">
                  <c:v>720.5801670293675</c:v>
                </c:pt>
                <c:pt idx="123">
                  <c:v>730.7858849372934</c:v>
                </c:pt>
                <c:pt idx="124">
                  <c:v>741.0818634650393</c:v>
                </c:pt>
                <c:pt idx="125">
                  <c:v>751.4679759569685</c:v>
                </c:pt>
                <c:pt idx="126">
                  <c:v>761.9440790888646</c:v>
                </c:pt>
                <c:pt idx="127">
                  <c:v>772.5100127637704</c:v>
                </c:pt>
                <c:pt idx="128">
                  <c:v>783.1656000122802</c:v>
                </c:pt>
                <c:pt idx="129">
                  <c:v>793.9106468973598</c:v>
                </c:pt>
                <c:pt idx="130">
                  <c:v>804.744942423753</c:v>
                </c:pt>
                <c:pt idx="131">
                  <c:v>815.6682584520282</c:v>
                </c:pt>
                <c:pt idx="132">
                  <c:v>826.6803496173432</c:v>
                </c:pt>
                <c:pt idx="133">
                  <c:v>837.7809532529675</c:v>
                </c:pt>
                <c:pt idx="134">
                  <c:v>848.9697893186284</c:v>
                </c:pt>
                <c:pt idx="135">
                  <c:v>860.2465603337362</c:v>
                </c:pt>
                <c:pt idx="136">
                  <c:v>871.6109513155311</c:v>
                </c:pt>
                <c:pt idx="137">
                  <c:v>883.0626297222203</c:v>
                </c:pt>
                <c:pt idx="138">
                  <c:v>894.601245401128</c:v>
                </c:pt>
                <c:pt idx="139">
                  <c:v>906.2264305419218</c:v>
                </c:pt>
                <c:pt idx="140">
                  <c:v>917.9377996349697</c:v>
                </c:pt>
                <c:pt idx="141">
                  <c:v>929.7349494348307</c:v>
                </c:pt>
                <c:pt idx="142">
                  <c:v>941.6174589289654</c:v>
                </c:pt>
                <c:pt idx="143">
                  <c:v>953.5848893116761</c:v>
                </c:pt>
                <c:pt idx="144">
                  <c:v>965.6367839633108</c:v>
                </c:pt>
                <c:pt idx="145">
                  <c:v>977.7726684347829</c:v>
                </c:pt>
                <c:pt idx="146">
                  <c:v>989.9920504374152</c:v>
                </c:pt>
                <c:pt idx="147">
                  <c:v>1002.2944198381559</c:v>
                </c:pt>
                <c:pt idx="148">
                  <c:v>1014.6792486601802</c:v>
                </c:pt>
                <c:pt idx="149">
                  <c:v>1027.1459910889093</c:v>
                </c:pt>
                <c:pt idx="150">
                  <c:v>1039.6940834834577</c:v>
                </c:pt>
                <c:pt idx="151">
                  <c:v>1052.3229443935425</c:v>
                </c:pt>
                <c:pt idx="152">
                  <c:v>1065.0319745818583</c:v>
                </c:pt>
                <c:pt idx="153">
                  <c:v>1077.8205570519483</c:v>
                </c:pt>
                <c:pt idx="154">
                  <c:v>1090.6880570815547</c:v>
                </c:pt>
                <c:pt idx="155">
                  <c:v>1103.6338222614918</c:v>
                </c:pt>
                <c:pt idx="156">
                  <c:v>1116.6571825400304</c:v>
                </c:pt>
                <c:pt idx="157">
                  <c:v>1129.7574502727978</c:v>
                </c:pt>
                <c:pt idx="158">
                  <c:v>1142.9339202782066</c:v>
                </c:pt>
                <c:pt idx="159">
                  <c:v>1156.1858698983947</c:v>
                </c:pt>
                <c:pt idx="160">
                  <c:v>1169.5125590656933</c:v>
                </c:pt>
                <c:pt idx="161">
                  <c:v>1182.9132303746</c:v>
                </c:pt>
                <c:pt idx="162">
                  <c:v>1196.3871091592741</c:v>
                </c:pt>
                <c:pt idx="163">
                  <c:v>1209.9334035765098</c:v>
                </c:pt>
                <c:pt idx="164">
                  <c:v>1223.551304694207</c:v>
                </c:pt>
                <c:pt idx="165">
                  <c:v>1237.2399865853042</c:v>
                </c:pt>
                <c:pt idx="166">
                  <c:v>1250.998606427168</c:v>
                </c:pt>
                <c:pt idx="167">
                  <c:v>1264.8263046064149</c:v>
                </c:pt>
                <c:pt idx="168">
                  <c:v>1278.7222048291337</c:v>
                </c:pt>
                <c:pt idx="169">
                  <c:v>1292.6854142365144</c:v>
                </c:pt>
                <c:pt idx="170">
                  <c:v>1306.7150235258214</c:v>
                </c:pt>
                <c:pt idx="171">
                  <c:v>1320.81010707669</c:v>
                </c:pt>
                <c:pt idx="172">
                  <c:v>1334.9697230827405</c:v>
                </c:pt>
                <c:pt idx="173">
                  <c:v>1349.1929136884487</c:v>
                </c:pt>
                <c:pt idx="174">
                  <c:v>1363.4787051312212</c:v>
                </c:pt>
                <c:pt idx="175">
                  <c:v>1377.8261078887074</c:v>
                </c:pt>
                <c:pt idx="176">
                  <c:v>1392.2341168312146</c:v>
                </c:pt>
                <c:pt idx="177">
                  <c:v>1406.7017113792488</c:v>
                </c:pt>
                <c:pt idx="178">
                  <c:v>1421.227855666109</c:v>
                </c:pt>
                <c:pt idx="179">
                  <c:v>1435.8114987055044</c:v>
                </c:pt>
                <c:pt idx="180">
                  <c:v>1450.4515745641024</c:v>
                </c:pt>
                <c:pt idx="181">
                  <c:v>1465.147002539034</c:v>
                </c:pt>
                <c:pt idx="182">
                  <c:v>1479.8966873401953</c:v>
                </c:pt>
                <c:pt idx="183">
                  <c:v>1494.6995192773993</c:v>
                </c:pt>
                <c:pt idx="184">
                  <c:v>1509.5543744522352</c:v>
                </c:pt>
                <c:pt idx="185">
                  <c:v>1524.4601149546104</c:v>
                </c:pt>
                <c:pt idx="186">
                  <c:v>1539.4155890639286</c:v>
                </c:pt>
                <c:pt idx="187">
                  <c:v>1554.4196314547828</c:v>
                </c:pt>
                <c:pt idx="188">
                  <c:v>1569.4710634071666</c:v>
                </c:pt>
                <c:pt idx="189">
                  <c:v>1584.5686930210863</c:v>
                </c:pt>
                <c:pt idx="190">
                  <c:v>1599.7113154355043</c:v>
                </c:pt>
                <c:pt idx="191">
                  <c:v>1614.897713051582</c:v>
                </c:pt>
                <c:pt idx="192">
                  <c:v>1630.1266557601014</c:v>
                </c:pt>
                <c:pt idx="193">
                  <c:v>1645.396901173003</c:v>
                </c:pt>
                <c:pt idx="194">
                  <c:v>1660.7071948589896</c:v>
                </c:pt>
                <c:pt idx="195">
                  <c:v>1676.0562705830757</c:v>
                </c:pt>
                <c:pt idx="196">
                  <c:v>1691.442850550013</c:v>
                </c:pt>
                <c:pt idx="197">
                  <c:v>1706.865645651549</c:v>
                </c:pt>
                <c:pt idx="198">
                  <c:v>1722.3233557173485</c:v>
                </c:pt>
                <c:pt idx="199">
                  <c:v>1737.8146697695984</c:v>
                </c:pt>
                <c:pt idx="200">
                  <c:v>1753.3382662811068</c:v>
                </c:pt>
                <c:pt idx="201">
                  <c:v>1768.8928134368875</c:v>
                </c:pt>
                <c:pt idx="202">
                  <c:v>1784.4769693990856</c:v>
                </c:pt>
                <c:pt idx="203">
                  <c:v>1800.089382575179</c:v>
                </c:pt>
                <c:pt idx="204">
                  <c:v>1815.728691889365</c:v>
                </c:pt>
                <c:pt idx="205">
                  <c:v>1831.393527057012</c:v>
                </c:pt>
                <c:pt idx="206">
                  <c:v>1847.0825088620982</c:v>
                </c:pt>
                <c:pt idx="207">
                  <c:v>1862.7942494375643</c:v>
                </c:pt>
                <c:pt idx="208">
                  <c:v>1878.5273525484304</c:v>
                </c:pt>
                <c:pt idx="209">
                  <c:v>1894.2804138776091</c:v>
                </c:pt>
                <c:pt idx="210">
                  <c:v>1910.052021314329</c:v>
                </c:pt>
                <c:pt idx="211">
                  <c:v>1925.8407552450265</c:v>
                </c:pt>
                <c:pt idx="212">
                  <c:v>1941.6451888466377</c:v>
                </c:pt>
                <c:pt idx="213">
                  <c:v>1957.463888382179</c:v>
                </c:pt>
                <c:pt idx="214">
                  <c:v>1973.2954134985152</c:v>
                </c:pt>
                <c:pt idx="215">
                  <c:v>1989.1383175261751</c:v>
                </c:pt>
                <c:pt idx="216">
                  <c:v>2004.9911477811963</c:v>
                </c:pt>
                <c:pt idx="217">
                  <c:v>2020.8524458687705</c:v>
                </c:pt>
                <c:pt idx="218">
                  <c:v>2036.7207479887195</c:v>
                </c:pt>
                <c:pt idx="219">
                  <c:v>2052.594585242567</c:v>
                </c:pt>
                <c:pt idx="220">
                  <c:v>2068.472483942186</c:v>
                </c:pt>
                <c:pt idx="221">
                  <c:v>2084.352965919894</c:v>
                </c:pt>
                <c:pt idx="222">
                  <c:v>2100.234548839857</c:v>
                </c:pt>
                <c:pt idx="223">
                  <c:v>2116.115746510722</c:v>
                </c:pt>
                <c:pt idx="224">
                  <c:v>2131.9950691993868</c:v>
                </c:pt>
                <c:pt idx="225">
                  <c:v>2147.871023945738</c:v>
                </c:pt>
                <c:pt idx="226">
                  <c:v>2163.742114878307</c:v>
                </c:pt>
                <c:pt idx="227">
                  <c:v>2179.6068435307175</c:v>
                </c:pt>
                <c:pt idx="228">
                  <c:v>2195.46370915879</c:v>
                </c:pt>
                <c:pt idx="229">
                  <c:v>2211.3112090582354</c:v>
                </c:pt>
                <c:pt idx="230">
                  <c:v>2227.147838882799</c:v>
                </c:pt>
                <c:pt idx="231">
                  <c:v>2242.9720929627324</c:v>
                </c:pt>
                <c:pt idx="232">
                  <c:v>2258.7824646235517</c:v>
                </c:pt>
                <c:pt idx="233">
                  <c:v>2274.5774465048876</c:v>
                </c:pt>
                <c:pt idx="234">
                  <c:v>2290.355530879375</c:v>
                </c:pt>
                <c:pt idx="235">
                  <c:v>2306.115209971461</c:v>
                </c:pt>
                <c:pt idx="236">
                  <c:v>2321.85497627599</c:v>
                </c:pt>
                <c:pt idx="237">
                  <c:v>2337.5733228765407</c:v>
                </c:pt>
                <c:pt idx="238">
                  <c:v>2353.2687437633044</c:v>
                </c:pt>
                <c:pt idx="239">
                  <c:v>2368.939734150474</c:v>
                </c:pt>
                <c:pt idx="240">
                  <c:v>2384.584790793014</c:v>
                </c:pt>
                <c:pt idx="241">
                  <c:v>2400.202412302683</c:v>
                </c:pt>
                <c:pt idx="242">
                  <c:v>2415.791099463252</c:v>
                </c:pt>
                <c:pt idx="243">
                  <c:v>2431.349355544766</c:v>
                </c:pt>
                <c:pt idx="244">
                  <c:v>2446.87568661679</c:v>
                </c:pt>
                <c:pt idx="245">
                  <c:v>2462.368601860477</c:v>
                </c:pt>
                <c:pt idx="246">
                  <c:v>2477.826613879438</c:v>
                </c:pt>
                <c:pt idx="247">
                  <c:v>2493.248239009227</c:v>
                </c:pt>
                <c:pt idx="248">
                  <c:v>2508.631997625409</c:v>
                </c:pt>
                <c:pt idx="249">
                  <c:v>2523.976414450089</c:v>
                </c:pt>
                <c:pt idx="250">
                  <c:v>2539.280018856746</c:v>
                </c:pt>
                <c:pt idx="251">
                  <c:v>2554.5413451734266</c:v>
                </c:pt>
                <c:pt idx="252">
                  <c:v>2569.7589329839934</c:v>
                </c:pt>
                <c:pt idx="253">
                  <c:v>2584.931327427543</c:v>
                </c:pt>
                <c:pt idx="254">
                  <c:v>2600.057079495732</c:v>
                </c:pt>
                <c:pt idx="255">
                  <c:v>2615.1347463280135</c:v>
                </c:pt>
                <c:pt idx="256">
                  <c:v>2630.162891504685</c:v>
                </c:pt>
                <c:pt idx="257">
                  <c:v>2645.1400853376026</c:v>
                </c:pt>
                <c:pt idx="258">
                  <c:v>2660.064905158539</c:v>
                </c:pt>
                <c:pt idx="259">
                  <c:v>2674.9359356050654</c:v>
                </c:pt>
                <c:pt idx="260">
                  <c:v>2689.7517689038605</c:v>
                </c:pt>
              </c:numCache>
            </c:numRef>
          </c:yVal>
          <c:smooth val="1"/>
        </c:ser>
        <c:ser>
          <c:idx val="1"/>
          <c:order val="1"/>
          <c:tx>
            <c:v>10th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EFW!$A$23:$A$283</c:f>
              <c:numCache>
                <c:ptCount val="261"/>
                <c:pt idx="0">
                  <c:v>14</c:v>
                </c:pt>
                <c:pt idx="1">
                  <c:v>14.1</c:v>
                </c:pt>
                <c:pt idx="2">
                  <c:v>14.2</c:v>
                </c:pt>
                <c:pt idx="3">
                  <c:v>14.3</c:v>
                </c:pt>
                <c:pt idx="4">
                  <c:v>14.4</c:v>
                </c:pt>
                <c:pt idx="5">
                  <c:v>14.5</c:v>
                </c:pt>
                <c:pt idx="6">
                  <c:v>14.6</c:v>
                </c:pt>
                <c:pt idx="7">
                  <c:v>14.7</c:v>
                </c:pt>
                <c:pt idx="8">
                  <c:v>14.8</c:v>
                </c:pt>
                <c:pt idx="9">
                  <c:v>14.9</c:v>
                </c:pt>
                <c:pt idx="10">
                  <c:v>15</c:v>
                </c:pt>
                <c:pt idx="11">
                  <c:v>15.1</c:v>
                </c:pt>
                <c:pt idx="12">
                  <c:v>15.2</c:v>
                </c:pt>
                <c:pt idx="13">
                  <c:v>15.3</c:v>
                </c:pt>
                <c:pt idx="14">
                  <c:v>15.4</c:v>
                </c:pt>
                <c:pt idx="15">
                  <c:v>15.5</c:v>
                </c:pt>
                <c:pt idx="16">
                  <c:v>15.6</c:v>
                </c:pt>
                <c:pt idx="17">
                  <c:v>15.7</c:v>
                </c:pt>
                <c:pt idx="18">
                  <c:v>15.8</c:v>
                </c:pt>
                <c:pt idx="19">
                  <c:v>15.9</c:v>
                </c:pt>
                <c:pt idx="20">
                  <c:v>16</c:v>
                </c:pt>
                <c:pt idx="21">
                  <c:v>16.1</c:v>
                </c:pt>
                <c:pt idx="22">
                  <c:v>16.2</c:v>
                </c:pt>
                <c:pt idx="23">
                  <c:v>16.3</c:v>
                </c:pt>
                <c:pt idx="24">
                  <c:v>16.4</c:v>
                </c:pt>
                <c:pt idx="25">
                  <c:v>16.5</c:v>
                </c:pt>
                <c:pt idx="26">
                  <c:v>16.6</c:v>
                </c:pt>
                <c:pt idx="27">
                  <c:v>16.7</c:v>
                </c:pt>
                <c:pt idx="28">
                  <c:v>16.8</c:v>
                </c:pt>
                <c:pt idx="29">
                  <c:v>16.9</c:v>
                </c:pt>
                <c:pt idx="30">
                  <c:v>17</c:v>
                </c:pt>
                <c:pt idx="31">
                  <c:v>17.1</c:v>
                </c:pt>
                <c:pt idx="32">
                  <c:v>17.2</c:v>
                </c:pt>
                <c:pt idx="33">
                  <c:v>17.3</c:v>
                </c:pt>
                <c:pt idx="34">
                  <c:v>17.4</c:v>
                </c:pt>
                <c:pt idx="35">
                  <c:v>17.5</c:v>
                </c:pt>
                <c:pt idx="36">
                  <c:v>17.6</c:v>
                </c:pt>
                <c:pt idx="37">
                  <c:v>17.7</c:v>
                </c:pt>
                <c:pt idx="38">
                  <c:v>17.8</c:v>
                </c:pt>
                <c:pt idx="39">
                  <c:v>17.9</c:v>
                </c:pt>
                <c:pt idx="40">
                  <c:v>18</c:v>
                </c:pt>
                <c:pt idx="41">
                  <c:v>18.1</c:v>
                </c:pt>
                <c:pt idx="42">
                  <c:v>18.2</c:v>
                </c:pt>
                <c:pt idx="43">
                  <c:v>18.3</c:v>
                </c:pt>
                <c:pt idx="44">
                  <c:v>18.4</c:v>
                </c:pt>
                <c:pt idx="45">
                  <c:v>18.5</c:v>
                </c:pt>
                <c:pt idx="46">
                  <c:v>18.6</c:v>
                </c:pt>
                <c:pt idx="47">
                  <c:v>18.7</c:v>
                </c:pt>
                <c:pt idx="48">
                  <c:v>18.8</c:v>
                </c:pt>
                <c:pt idx="49">
                  <c:v>18.9</c:v>
                </c:pt>
                <c:pt idx="50">
                  <c:v>19</c:v>
                </c:pt>
                <c:pt idx="51">
                  <c:v>19.1</c:v>
                </c:pt>
                <c:pt idx="52">
                  <c:v>19.2</c:v>
                </c:pt>
                <c:pt idx="53">
                  <c:v>19.3</c:v>
                </c:pt>
                <c:pt idx="54">
                  <c:v>19.4</c:v>
                </c:pt>
                <c:pt idx="55">
                  <c:v>19.5</c:v>
                </c:pt>
                <c:pt idx="56">
                  <c:v>19.6</c:v>
                </c:pt>
                <c:pt idx="57">
                  <c:v>19.7</c:v>
                </c:pt>
                <c:pt idx="58">
                  <c:v>19.8</c:v>
                </c:pt>
                <c:pt idx="59">
                  <c:v>19.9</c:v>
                </c:pt>
                <c:pt idx="60">
                  <c:v>20</c:v>
                </c:pt>
                <c:pt idx="61">
                  <c:v>20.1</c:v>
                </c:pt>
                <c:pt idx="62">
                  <c:v>20.2</c:v>
                </c:pt>
                <c:pt idx="63">
                  <c:v>20.3</c:v>
                </c:pt>
                <c:pt idx="64">
                  <c:v>20.4</c:v>
                </c:pt>
                <c:pt idx="65">
                  <c:v>20.5</c:v>
                </c:pt>
                <c:pt idx="66">
                  <c:v>20.6</c:v>
                </c:pt>
                <c:pt idx="67">
                  <c:v>20.7</c:v>
                </c:pt>
                <c:pt idx="68">
                  <c:v>20.8</c:v>
                </c:pt>
                <c:pt idx="69">
                  <c:v>20.9</c:v>
                </c:pt>
                <c:pt idx="70">
                  <c:v>21</c:v>
                </c:pt>
                <c:pt idx="71">
                  <c:v>21.1</c:v>
                </c:pt>
                <c:pt idx="72">
                  <c:v>21.2</c:v>
                </c:pt>
                <c:pt idx="73">
                  <c:v>21.3</c:v>
                </c:pt>
                <c:pt idx="74">
                  <c:v>21.4</c:v>
                </c:pt>
                <c:pt idx="75">
                  <c:v>21.5</c:v>
                </c:pt>
                <c:pt idx="76">
                  <c:v>21.6</c:v>
                </c:pt>
                <c:pt idx="77">
                  <c:v>21.7</c:v>
                </c:pt>
                <c:pt idx="78">
                  <c:v>21.8</c:v>
                </c:pt>
                <c:pt idx="79">
                  <c:v>21.9</c:v>
                </c:pt>
                <c:pt idx="80">
                  <c:v>22</c:v>
                </c:pt>
                <c:pt idx="81">
                  <c:v>22.1</c:v>
                </c:pt>
                <c:pt idx="82">
                  <c:v>22.2</c:v>
                </c:pt>
                <c:pt idx="83">
                  <c:v>22.3</c:v>
                </c:pt>
                <c:pt idx="84">
                  <c:v>22.4</c:v>
                </c:pt>
                <c:pt idx="85">
                  <c:v>22.5</c:v>
                </c:pt>
                <c:pt idx="86">
                  <c:v>22.6</c:v>
                </c:pt>
                <c:pt idx="87">
                  <c:v>22.7</c:v>
                </c:pt>
                <c:pt idx="88">
                  <c:v>22.8</c:v>
                </c:pt>
                <c:pt idx="89">
                  <c:v>22.9</c:v>
                </c:pt>
                <c:pt idx="90">
                  <c:v>23</c:v>
                </c:pt>
                <c:pt idx="91">
                  <c:v>23.1</c:v>
                </c:pt>
                <c:pt idx="92">
                  <c:v>23.2</c:v>
                </c:pt>
                <c:pt idx="93">
                  <c:v>23.3</c:v>
                </c:pt>
                <c:pt idx="94">
                  <c:v>23.4</c:v>
                </c:pt>
                <c:pt idx="95">
                  <c:v>23.5</c:v>
                </c:pt>
                <c:pt idx="96">
                  <c:v>23.6</c:v>
                </c:pt>
                <c:pt idx="97">
                  <c:v>23.7</c:v>
                </c:pt>
                <c:pt idx="98">
                  <c:v>23.8</c:v>
                </c:pt>
                <c:pt idx="99">
                  <c:v>23.9</c:v>
                </c:pt>
                <c:pt idx="100">
                  <c:v>24</c:v>
                </c:pt>
                <c:pt idx="101">
                  <c:v>24.1</c:v>
                </c:pt>
                <c:pt idx="102">
                  <c:v>24.2</c:v>
                </c:pt>
                <c:pt idx="103">
                  <c:v>24.3</c:v>
                </c:pt>
                <c:pt idx="104">
                  <c:v>24.4</c:v>
                </c:pt>
                <c:pt idx="105">
                  <c:v>24.5</c:v>
                </c:pt>
                <c:pt idx="106">
                  <c:v>24.6</c:v>
                </c:pt>
                <c:pt idx="107">
                  <c:v>24.7</c:v>
                </c:pt>
                <c:pt idx="108">
                  <c:v>24.8</c:v>
                </c:pt>
                <c:pt idx="109">
                  <c:v>24.9</c:v>
                </c:pt>
                <c:pt idx="110">
                  <c:v>25</c:v>
                </c:pt>
                <c:pt idx="111">
                  <c:v>25.1</c:v>
                </c:pt>
                <c:pt idx="112">
                  <c:v>25.2</c:v>
                </c:pt>
                <c:pt idx="113">
                  <c:v>25.3</c:v>
                </c:pt>
                <c:pt idx="114">
                  <c:v>25.4</c:v>
                </c:pt>
                <c:pt idx="115">
                  <c:v>25.5</c:v>
                </c:pt>
                <c:pt idx="116">
                  <c:v>25.6</c:v>
                </c:pt>
                <c:pt idx="117">
                  <c:v>25.7</c:v>
                </c:pt>
                <c:pt idx="118">
                  <c:v>25.8</c:v>
                </c:pt>
                <c:pt idx="119">
                  <c:v>25.9</c:v>
                </c:pt>
                <c:pt idx="120">
                  <c:v>26</c:v>
                </c:pt>
                <c:pt idx="121">
                  <c:v>26.1</c:v>
                </c:pt>
                <c:pt idx="122">
                  <c:v>26.2</c:v>
                </c:pt>
                <c:pt idx="123">
                  <c:v>26.3</c:v>
                </c:pt>
                <c:pt idx="124">
                  <c:v>26.4</c:v>
                </c:pt>
                <c:pt idx="125">
                  <c:v>26.5</c:v>
                </c:pt>
                <c:pt idx="126">
                  <c:v>26.6</c:v>
                </c:pt>
                <c:pt idx="127">
                  <c:v>26.7</c:v>
                </c:pt>
                <c:pt idx="128">
                  <c:v>26.8</c:v>
                </c:pt>
                <c:pt idx="129">
                  <c:v>26.9</c:v>
                </c:pt>
                <c:pt idx="130">
                  <c:v>27</c:v>
                </c:pt>
                <c:pt idx="131">
                  <c:v>27.1</c:v>
                </c:pt>
                <c:pt idx="132">
                  <c:v>27.2</c:v>
                </c:pt>
                <c:pt idx="133">
                  <c:v>27.3</c:v>
                </c:pt>
                <c:pt idx="134">
                  <c:v>27.4</c:v>
                </c:pt>
                <c:pt idx="135">
                  <c:v>27.5</c:v>
                </c:pt>
                <c:pt idx="136">
                  <c:v>27.6</c:v>
                </c:pt>
                <c:pt idx="137">
                  <c:v>27.7</c:v>
                </c:pt>
                <c:pt idx="138">
                  <c:v>27.8</c:v>
                </c:pt>
                <c:pt idx="139">
                  <c:v>27.9</c:v>
                </c:pt>
                <c:pt idx="140">
                  <c:v>28</c:v>
                </c:pt>
                <c:pt idx="141">
                  <c:v>28.1</c:v>
                </c:pt>
                <c:pt idx="142">
                  <c:v>28.2</c:v>
                </c:pt>
                <c:pt idx="143">
                  <c:v>28.3</c:v>
                </c:pt>
                <c:pt idx="144">
                  <c:v>28.4</c:v>
                </c:pt>
                <c:pt idx="145">
                  <c:v>28.5</c:v>
                </c:pt>
                <c:pt idx="146">
                  <c:v>28.6</c:v>
                </c:pt>
                <c:pt idx="147">
                  <c:v>28.7</c:v>
                </c:pt>
                <c:pt idx="148">
                  <c:v>28.8</c:v>
                </c:pt>
                <c:pt idx="149">
                  <c:v>28.9</c:v>
                </c:pt>
                <c:pt idx="150">
                  <c:v>29</c:v>
                </c:pt>
                <c:pt idx="151">
                  <c:v>29.1</c:v>
                </c:pt>
                <c:pt idx="152">
                  <c:v>29.2</c:v>
                </c:pt>
                <c:pt idx="153">
                  <c:v>29.3</c:v>
                </c:pt>
                <c:pt idx="154">
                  <c:v>29.4</c:v>
                </c:pt>
                <c:pt idx="155">
                  <c:v>29.5</c:v>
                </c:pt>
                <c:pt idx="156">
                  <c:v>29.6</c:v>
                </c:pt>
                <c:pt idx="157">
                  <c:v>29.7</c:v>
                </c:pt>
                <c:pt idx="158">
                  <c:v>29.8</c:v>
                </c:pt>
                <c:pt idx="159">
                  <c:v>29.9</c:v>
                </c:pt>
                <c:pt idx="160">
                  <c:v>30</c:v>
                </c:pt>
                <c:pt idx="161">
                  <c:v>30.1</c:v>
                </c:pt>
                <c:pt idx="162">
                  <c:v>30.2</c:v>
                </c:pt>
                <c:pt idx="163">
                  <c:v>30.3</c:v>
                </c:pt>
                <c:pt idx="164">
                  <c:v>30.4</c:v>
                </c:pt>
                <c:pt idx="165">
                  <c:v>30.5</c:v>
                </c:pt>
                <c:pt idx="166">
                  <c:v>30.6</c:v>
                </c:pt>
                <c:pt idx="167">
                  <c:v>30.7</c:v>
                </c:pt>
                <c:pt idx="168">
                  <c:v>30.8</c:v>
                </c:pt>
                <c:pt idx="169">
                  <c:v>30.9</c:v>
                </c:pt>
                <c:pt idx="170">
                  <c:v>31</c:v>
                </c:pt>
                <c:pt idx="171">
                  <c:v>31.1</c:v>
                </c:pt>
                <c:pt idx="172">
                  <c:v>31.2</c:v>
                </c:pt>
                <c:pt idx="173">
                  <c:v>31.3</c:v>
                </c:pt>
                <c:pt idx="174">
                  <c:v>31.4</c:v>
                </c:pt>
                <c:pt idx="175">
                  <c:v>31.5</c:v>
                </c:pt>
                <c:pt idx="176">
                  <c:v>31.6</c:v>
                </c:pt>
                <c:pt idx="177">
                  <c:v>31.7</c:v>
                </c:pt>
                <c:pt idx="178">
                  <c:v>31.8</c:v>
                </c:pt>
                <c:pt idx="179">
                  <c:v>31.9</c:v>
                </c:pt>
                <c:pt idx="180">
                  <c:v>32</c:v>
                </c:pt>
                <c:pt idx="181">
                  <c:v>32.1</c:v>
                </c:pt>
                <c:pt idx="182">
                  <c:v>32.2</c:v>
                </c:pt>
                <c:pt idx="183">
                  <c:v>32.3</c:v>
                </c:pt>
                <c:pt idx="184">
                  <c:v>32.4</c:v>
                </c:pt>
                <c:pt idx="185">
                  <c:v>32.5</c:v>
                </c:pt>
                <c:pt idx="186">
                  <c:v>32.6</c:v>
                </c:pt>
                <c:pt idx="187">
                  <c:v>32.7</c:v>
                </c:pt>
                <c:pt idx="188">
                  <c:v>32.8</c:v>
                </c:pt>
                <c:pt idx="189">
                  <c:v>32.9</c:v>
                </c:pt>
                <c:pt idx="190">
                  <c:v>33</c:v>
                </c:pt>
                <c:pt idx="191">
                  <c:v>33.1</c:v>
                </c:pt>
                <c:pt idx="192">
                  <c:v>33.2</c:v>
                </c:pt>
                <c:pt idx="193">
                  <c:v>33.3</c:v>
                </c:pt>
                <c:pt idx="194">
                  <c:v>33.4</c:v>
                </c:pt>
                <c:pt idx="195">
                  <c:v>33.5</c:v>
                </c:pt>
                <c:pt idx="196">
                  <c:v>33.6</c:v>
                </c:pt>
                <c:pt idx="197">
                  <c:v>33.7</c:v>
                </c:pt>
                <c:pt idx="198">
                  <c:v>33.8</c:v>
                </c:pt>
                <c:pt idx="199">
                  <c:v>33.9</c:v>
                </c:pt>
                <c:pt idx="200">
                  <c:v>34</c:v>
                </c:pt>
                <c:pt idx="201">
                  <c:v>34.1</c:v>
                </c:pt>
                <c:pt idx="202">
                  <c:v>34.2</c:v>
                </c:pt>
                <c:pt idx="203">
                  <c:v>34.3</c:v>
                </c:pt>
                <c:pt idx="204">
                  <c:v>34.4</c:v>
                </c:pt>
                <c:pt idx="205">
                  <c:v>34.5</c:v>
                </c:pt>
                <c:pt idx="206">
                  <c:v>34.6</c:v>
                </c:pt>
                <c:pt idx="207">
                  <c:v>34.7</c:v>
                </c:pt>
                <c:pt idx="208">
                  <c:v>34.8</c:v>
                </c:pt>
                <c:pt idx="209">
                  <c:v>34.9</c:v>
                </c:pt>
                <c:pt idx="210">
                  <c:v>35</c:v>
                </c:pt>
                <c:pt idx="211">
                  <c:v>35.1</c:v>
                </c:pt>
                <c:pt idx="212">
                  <c:v>35.2</c:v>
                </c:pt>
                <c:pt idx="213">
                  <c:v>35.3</c:v>
                </c:pt>
                <c:pt idx="214">
                  <c:v>35.4</c:v>
                </c:pt>
                <c:pt idx="215">
                  <c:v>35.5</c:v>
                </c:pt>
                <c:pt idx="216">
                  <c:v>35.6</c:v>
                </c:pt>
                <c:pt idx="217">
                  <c:v>35.7</c:v>
                </c:pt>
                <c:pt idx="218">
                  <c:v>35.8</c:v>
                </c:pt>
                <c:pt idx="219">
                  <c:v>35.9</c:v>
                </c:pt>
                <c:pt idx="220">
                  <c:v>36</c:v>
                </c:pt>
                <c:pt idx="221">
                  <c:v>36.1</c:v>
                </c:pt>
                <c:pt idx="222">
                  <c:v>36.2</c:v>
                </c:pt>
                <c:pt idx="223">
                  <c:v>36.3</c:v>
                </c:pt>
                <c:pt idx="224">
                  <c:v>36.4</c:v>
                </c:pt>
                <c:pt idx="225">
                  <c:v>36.5</c:v>
                </c:pt>
                <c:pt idx="226">
                  <c:v>36.6</c:v>
                </c:pt>
                <c:pt idx="227">
                  <c:v>36.7</c:v>
                </c:pt>
                <c:pt idx="228">
                  <c:v>36.8</c:v>
                </c:pt>
                <c:pt idx="229">
                  <c:v>36.9</c:v>
                </c:pt>
                <c:pt idx="230">
                  <c:v>37</c:v>
                </c:pt>
                <c:pt idx="231">
                  <c:v>37.1</c:v>
                </c:pt>
                <c:pt idx="232">
                  <c:v>37.2</c:v>
                </c:pt>
                <c:pt idx="233">
                  <c:v>37.3</c:v>
                </c:pt>
                <c:pt idx="234">
                  <c:v>37.4</c:v>
                </c:pt>
                <c:pt idx="235">
                  <c:v>37.5</c:v>
                </c:pt>
                <c:pt idx="236">
                  <c:v>37.6</c:v>
                </c:pt>
                <c:pt idx="237">
                  <c:v>37.7</c:v>
                </c:pt>
                <c:pt idx="238">
                  <c:v>37.8</c:v>
                </c:pt>
                <c:pt idx="239">
                  <c:v>37.9</c:v>
                </c:pt>
                <c:pt idx="240">
                  <c:v>38</c:v>
                </c:pt>
                <c:pt idx="241">
                  <c:v>38.1</c:v>
                </c:pt>
                <c:pt idx="242">
                  <c:v>38.2</c:v>
                </c:pt>
                <c:pt idx="243">
                  <c:v>38.3</c:v>
                </c:pt>
                <c:pt idx="244">
                  <c:v>38.4</c:v>
                </c:pt>
                <c:pt idx="245">
                  <c:v>38.5</c:v>
                </c:pt>
                <c:pt idx="246">
                  <c:v>38.6</c:v>
                </c:pt>
                <c:pt idx="247">
                  <c:v>38.7</c:v>
                </c:pt>
                <c:pt idx="248">
                  <c:v>38.8</c:v>
                </c:pt>
                <c:pt idx="249">
                  <c:v>38.9</c:v>
                </c:pt>
                <c:pt idx="250">
                  <c:v>39</c:v>
                </c:pt>
                <c:pt idx="251">
                  <c:v>39.1</c:v>
                </c:pt>
                <c:pt idx="252">
                  <c:v>39.2</c:v>
                </c:pt>
                <c:pt idx="253">
                  <c:v>39.3</c:v>
                </c:pt>
                <c:pt idx="254">
                  <c:v>39.4</c:v>
                </c:pt>
                <c:pt idx="255">
                  <c:v>39.5</c:v>
                </c:pt>
                <c:pt idx="256">
                  <c:v>39.6</c:v>
                </c:pt>
                <c:pt idx="257">
                  <c:v>39.7</c:v>
                </c:pt>
                <c:pt idx="258">
                  <c:v>39.8</c:v>
                </c:pt>
                <c:pt idx="259">
                  <c:v>39.9</c:v>
                </c:pt>
                <c:pt idx="260">
                  <c:v>40</c:v>
                </c:pt>
              </c:numCache>
            </c:numRef>
          </c:xVal>
          <c:yVal>
            <c:numRef>
              <c:f>EFW!$C$23:$C$283</c:f>
              <c:numCache>
                <c:ptCount val="261"/>
                <c:pt idx="0">
                  <c:v>75.63261417767994</c:v>
                </c:pt>
                <c:pt idx="1">
                  <c:v>77.45820471992738</c:v>
                </c:pt>
                <c:pt idx="2">
                  <c:v>79.3208862288773</c:v>
                </c:pt>
                <c:pt idx="3">
                  <c:v>81.2212297051777</c:v>
                </c:pt>
                <c:pt idx="4">
                  <c:v>83.15981055712781</c:v>
                </c:pt>
                <c:pt idx="5">
                  <c:v>85.13720853180486</c:v>
                </c:pt>
                <c:pt idx="6">
                  <c:v>87.15400764337335</c:v>
                </c:pt>
                <c:pt idx="7">
                  <c:v>89.21079609856098</c:v>
                </c:pt>
                <c:pt idx="8">
                  <c:v>91.30816621928106</c:v>
                </c:pt>
                <c:pt idx="9">
                  <c:v>93.44671436238072</c:v>
                </c:pt>
                <c:pt idx="10">
                  <c:v>95.62704083649946</c:v>
                </c:pt>
                <c:pt idx="11">
                  <c:v>97.84974981602248</c:v>
                </c:pt>
                <c:pt idx="12">
                  <c:v>100.11544925211204</c:v>
                </c:pt>
                <c:pt idx="13">
                  <c:v>102.42475078080378</c:v>
                </c:pt>
                <c:pt idx="14">
                  <c:v>104.7782696281557</c:v>
                </c:pt>
                <c:pt idx="15">
                  <c:v>107.17662451243982</c:v>
                </c:pt>
                <c:pt idx="16">
                  <c:v>109.62043754336248</c:v>
                </c:pt>
                <c:pt idx="17">
                  <c:v>112.1103341183096</c:v>
                </c:pt>
                <c:pt idx="18">
                  <c:v>114.64694281560642</c:v>
                </c:pt>
                <c:pt idx="19">
                  <c:v>117.23089528478606</c:v>
                </c:pt>
                <c:pt idx="20">
                  <c:v>119.86282613386456</c:v>
                </c:pt>
                <c:pt idx="21">
                  <c:v>122.54337281361487</c:v>
                </c:pt>
                <c:pt idx="22">
                  <c:v>125.27317549884224</c:v>
                </c:pt>
                <c:pt idx="23">
                  <c:v>128.0528769666604</c:v>
                </c:pt>
                <c:pt idx="24">
                  <c:v>130.88312247176592</c:v>
                </c:pt>
                <c:pt idx="25">
                  <c:v>133.76455961871744</c:v>
                </c:pt>
                <c:pt idx="26">
                  <c:v>136.69783823122216</c:v>
                </c:pt>
                <c:pt idx="27">
                  <c:v>139.68361021843617</c:v>
                </c:pt>
                <c:pt idx="28">
                  <c:v>142.722529438285</c:v>
                </c:pt>
                <c:pt idx="29">
                  <c:v>145.815251557814</c:v>
                </c:pt>
                <c:pt idx="30">
                  <c:v>148.96243391057857</c:v>
                </c:pt>
                <c:pt idx="31">
                  <c:v>152.16473535108693</c:v>
                </c:pt>
                <c:pt idx="32">
                  <c:v>155.42281610630874</c:v>
                </c:pt>
                <c:pt idx="33">
                  <c:v>158.73733762426392</c:v>
                </c:pt>
                <c:pt idx="34">
                  <c:v>162.10896241971122</c:v>
                </c:pt>
                <c:pt idx="35">
                  <c:v>165.53835391695407</c:v>
                </c:pt>
                <c:pt idx="36">
                  <c:v>169.02617628977936</c:v>
                </c:pt>
                <c:pt idx="37">
                  <c:v>172.5730942985633</c:v>
                </c:pt>
                <c:pt idx="38">
                  <c:v>176.17977312455406</c:v>
                </c:pt>
                <c:pt idx="39">
                  <c:v>179.8468782013635</c:v>
                </c:pt>
                <c:pt idx="40">
                  <c:v>183.57507504369937</c:v>
                </c:pt>
                <c:pt idx="41">
                  <c:v>187.36502907335782</c:v>
                </c:pt>
                <c:pt idx="42">
                  <c:v>191.2174054425117</c:v>
                </c:pt>
                <c:pt idx="43">
                  <c:v>195.13286885432944</c:v>
                </c:pt>
                <c:pt idx="44">
                  <c:v>199.11208338095403</c:v>
                </c:pt>
                <c:pt idx="45">
                  <c:v>203.15571227887864</c:v>
                </c:pt>
                <c:pt idx="46">
                  <c:v>207.2644178017612</c:v>
                </c:pt>
                <c:pt idx="47">
                  <c:v>211.43886101071092</c:v>
                </c:pt>
                <c:pt idx="48">
                  <c:v>215.6797015820927</c:v>
                </c:pt>
                <c:pt idx="49">
                  <c:v>219.98759761289065</c:v>
                </c:pt>
                <c:pt idx="50">
                  <c:v>224.36320542367443</c:v>
                </c:pt>
                <c:pt idx="51">
                  <c:v>228.8071793592149</c:v>
                </c:pt>
                <c:pt idx="52">
                  <c:v>233.32017158680225</c:v>
                </c:pt>
                <c:pt idx="53">
                  <c:v>237.90283189230897</c:v>
                </c:pt>
                <c:pt idx="54">
                  <c:v>242.55580747405048</c:v>
                </c:pt>
                <c:pt idx="55">
                  <c:v>247.2797427345072</c:v>
                </c:pt>
                <c:pt idx="56">
                  <c:v>252.07527906994721</c:v>
                </c:pt>
                <c:pt idx="57">
                  <c:v>256.9430546580159</c:v>
                </c:pt>
                <c:pt idx="58">
                  <c:v>261.8837042433522</c:v>
                </c:pt>
                <c:pt idx="59">
                  <c:v>266.89785892128697</c:v>
                </c:pt>
                <c:pt idx="60">
                  <c:v>271.98614591968385</c:v>
                </c:pt>
                <c:pt idx="61">
                  <c:v>277.14918837899484</c:v>
                </c:pt>
                <c:pt idx="62">
                  <c:v>282.3876051305873</c:v>
                </c:pt>
                <c:pt idx="63">
                  <c:v>287.702010473411</c:v>
                </c:pt>
                <c:pt idx="64">
                  <c:v>293.09301394907635</c:v>
                </c:pt>
                <c:pt idx="65">
                  <c:v>298.56122011541095</c:v>
                </c:pt>
                <c:pt idx="66">
                  <c:v>304.1072283185653</c:v>
                </c:pt>
                <c:pt idx="67">
                  <c:v>309.73163246374804</c:v>
                </c:pt>
                <c:pt idx="68">
                  <c:v>315.4350207846512</c:v>
                </c:pt>
                <c:pt idx="69">
                  <c:v>321.21797561165477</c:v>
                </c:pt>
                <c:pt idx="70">
                  <c:v>327.0810731388845</c:v>
                </c:pt>
                <c:pt idx="71">
                  <c:v>333.02488319019454</c:v>
                </c:pt>
                <c:pt idx="72">
                  <c:v>339.04996898416476</c:v>
                </c:pt>
                <c:pt idx="73">
                  <c:v>345.15688689819353</c:v>
                </c:pt>
                <c:pt idx="74">
                  <c:v>351.34618623175953</c:v>
                </c:pt>
                <c:pt idx="75">
                  <c:v>357.6184089689473</c:v>
                </c:pt>
                <c:pt idx="76">
                  <c:v>363.97408954032</c:v>
                </c:pt>
                <c:pt idx="77">
                  <c:v>370.4137545842201</c:v>
                </c:pt>
                <c:pt idx="78">
                  <c:v>376.9379227075976</c:v>
                </c:pt>
                <c:pt idx="79">
                  <c:v>383.5471042464393</c:v>
                </c:pt>
                <c:pt idx="80">
                  <c:v>390.2418010259076</c:v>
                </c:pt>
                <c:pt idx="81">
                  <c:v>397.02250612026404</c:v>
                </c:pt>
                <c:pt idx="82">
                  <c:v>403.88970361268093</c:v>
                </c:pt>
                <c:pt idx="83">
                  <c:v>410.84386835503136</c:v>
                </c:pt>
                <c:pt idx="84">
                  <c:v>417.88546572774857</c:v>
                </c:pt>
                <c:pt idx="85">
                  <c:v>425.0149513998606</c:v>
                </c:pt>
                <c:pt idx="86">
                  <c:v>432.2327710892783</c:v>
                </c:pt>
                <c:pt idx="87">
                  <c:v>439.539360323458</c:v>
                </c:pt>
                <c:pt idx="88">
                  <c:v>446.9351442005171</c:v>
                </c:pt>
                <c:pt idx="89">
                  <c:v>454.420537150906</c:v>
                </c:pt>
                <c:pt idx="90">
                  <c:v>461.9959426997489</c:v>
                </c:pt>
                <c:pt idx="91">
                  <c:v>469.66175322993047</c:v>
                </c:pt>
                <c:pt idx="92">
                  <c:v>477.4183497460542</c:v>
                </c:pt>
                <c:pt idx="93">
                  <c:v>485.26610163935334</c:v>
                </c:pt>
                <c:pt idx="94">
                  <c:v>493.2053664536696</c:v>
                </c:pt>
                <c:pt idx="95">
                  <c:v>501.23648965259497</c:v>
                </c:pt>
                <c:pt idx="96">
                  <c:v>509.359804387884</c:v>
                </c:pt>
                <c:pt idx="97">
                  <c:v>517.5756312692355</c:v>
                </c:pt>
                <c:pt idx="98">
                  <c:v>525.8842781355513</c:v>
                </c:pt>
                <c:pt idx="99">
                  <c:v>534.2860398277744</c:v>
                </c:pt>
                <c:pt idx="100">
                  <c:v>542.7811979634091</c:v>
                </c:pt>
                <c:pt idx="101">
                  <c:v>551.370020712826</c:v>
                </c:pt>
                <c:pt idx="102">
                  <c:v>560.0527625774623</c:v>
                </c:pt>
                <c:pt idx="103">
                  <c:v>568.8296641700224</c:v>
                </c:pt>
                <c:pt idx="104">
                  <c:v>577.7009519967627</c:v>
                </c:pt>
                <c:pt idx="105">
                  <c:v>586.6668382420004</c:v>
                </c:pt>
                <c:pt idx="106">
                  <c:v>595.727520554919</c:v>
                </c:pt>
                <c:pt idx="107">
                  <c:v>604.8831818387839</c:v>
                </c:pt>
                <c:pt idx="108">
                  <c:v>614.1339900426925</c:v>
                </c:pt>
                <c:pt idx="109">
                  <c:v>623.4800979559172</c:v>
                </c:pt>
                <c:pt idx="110">
                  <c:v>632.9216430049958</c:v>
                </c:pt>
                <c:pt idx="111">
                  <c:v>642.4587470536287</c:v>
                </c:pt>
                <c:pt idx="112">
                  <c:v>652.0915162055238</c:v>
                </c:pt>
                <c:pt idx="113">
                  <c:v>661.8200406102466</c:v>
                </c:pt>
                <c:pt idx="114">
                  <c:v>671.6443942722228</c:v>
                </c:pt>
                <c:pt idx="115">
                  <c:v>681.564634862961</c:v>
                </c:pt>
                <c:pt idx="116">
                  <c:v>691.5808035366061</c:v>
                </c:pt>
                <c:pt idx="117">
                  <c:v>701.6929247489294</c:v>
                </c:pt>
                <c:pt idx="118">
                  <c:v>711.9010060798406</c:v>
                </c:pt>
                <c:pt idx="119">
                  <c:v>722.2050380595269</c:v>
                </c:pt>
                <c:pt idx="120">
                  <c:v>732.6049939983184</c:v>
                </c:pt>
                <c:pt idx="121">
                  <c:v>743.1008298203658</c:v>
                </c:pt>
                <c:pt idx="122">
                  <c:v>753.6924839012311</c:v>
                </c:pt>
                <c:pt idx="123">
                  <c:v>764.3798769094924</c:v>
                </c:pt>
                <c:pt idx="124">
                  <c:v>775.1629116524324</c:v>
                </c:pt>
                <c:pt idx="125">
                  <c:v>786.0414729259193</c:v>
                </c:pt>
                <c:pt idx="126">
                  <c:v>797.0154273685841</c:v>
                </c:pt>
                <c:pt idx="127">
                  <c:v>808.0846233203373</c:v>
                </c:pt>
                <c:pt idx="128">
                  <c:v>819.2488906853566</c:v>
                </c:pt>
                <c:pt idx="129">
                  <c:v>830.5080407996123</c:v>
                </c:pt>
                <c:pt idx="130">
                  <c:v>841.8618663030162</c:v>
                </c:pt>
                <c:pt idx="131">
                  <c:v>853.3101410162717</c:v>
                </c:pt>
                <c:pt idx="132">
                  <c:v>864.8526198225221</c:v>
                </c:pt>
                <c:pt idx="133">
                  <c:v>876.489038553855</c:v>
                </c:pt>
                <c:pt idx="134">
                  <c:v>888.2191138827595</c:v>
                </c:pt>
                <c:pt idx="135">
                  <c:v>900.0425432186045</c:v>
                </c:pt>
                <c:pt idx="136">
                  <c:v>911.9590046092029</c:v>
                </c:pt>
                <c:pt idx="137">
                  <c:v>923.9681566475635</c:v>
                </c:pt>
                <c:pt idx="138">
                  <c:v>936.0696383838555</c:v>
                </c:pt>
                <c:pt idx="139">
                  <c:v>948.2630692426994</c:v>
                </c:pt>
                <c:pt idx="140">
                  <c:v>960.5480489458367</c:v>
                </c:pt>
                <c:pt idx="141">
                  <c:v>972.9241574402056</c:v>
                </c:pt>
                <c:pt idx="142">
                  <c:v>985.3909548315611</c:v>
                </c:pt>
                <c:pt idx="143">
                  <c:v>997.9479813236281</c:v>
                </c:pt>
                <c:pt idx="144">
                  <c:v>1010.5947571628828</c:v>
                </c:pt>
                <c:pt idx="145">
                  <c:v>1023.3307825890132</c:v>
                </c:pt>
                <c:pt idx="146">
                  <c:v>1036.155537791112</c:v>
                </c:pt>
                <c:pt idx="147">
                  <c:v>1049.0684828696424</c:v>
                </c:pt>
                <c:pt idx="148">
                  <c:v>1062.06905780425</c:v>
                </c:pt>
                <c:pt idx="149">
                  <c:v>1075.156682427444</c:v>
                </c:pt>
                <c:pt idx="150">
                  <c:v>1088.330756404203</c:v>
                </c:pt>
                <c:pt idx="151">
                  <c:v>1101.5906592175575</c:v>
                </c:pt>
                <c:pt idx="152">
                  <c:v>1114.9357501601648</c:v>
                </c:pt>
                <c:pt idx="153">
                  <c:v>1128.3653683319492</c:v>
                </c:pt>
                <c:pt idx="154">
                  <c:v>1141.878832643789</c:v>
                </c:pt>
                <c:pt idx="155">
                  <c:v>1155.4754418273558</c:v>
                </c:pt>
                <c:pt idx="156">
                  <c:v>1169.1544744510688</c:v>
                </c:pt>
                <c:pt idx="157">
                  <c:v>1182.9151889422183</c:v>
                </c:pt>
                <c:pt idx="158">
                  <c:v>1196.7568236153118</c:v>
                </c:pt>
                <c:pt idx="159">
                  <c:v>1210.6785967066037</c:v>
                </c:pt>
                <c:pt idx="160">
                  <c:v>1224.6797064148827</c:v>
                </c:pt>
                <c:pt idx="161">
                  <c:v>1238.7593309485078</c:v>
                </c:pt>
                <c:pt idx="162">
                  <c:v>1252.916628578717</c:v>
                </c:pt>
                <c:pt idx="163">
                  <c:v>1267.1507376992076</c:v>
                </c:pt>
                <c:pt idx="164">
                  <c:v>1281.4607768920173</c:v>
                </c:pt>
                <c:pt idx="165">
                  <c:v>1295.8458449996988</c:v>
                </c:pt>
                <c:pt idx="166">
                  <c:v>1310.3050212037792</c:v>
                </c:pt>
                <c:pt idx="167">
                  <c:v>1324.8373651095521</c:v>
                </c:pt>
                <c:pt idx="168">
                  <c:v>1339.4419168371387</c:v>
                </c:pt>
                <c:pt idx="169">
                  <c:v>1354.117697118852</c:v>
                </c:pt>
                <c:pt idx="170">
                  <c:v>1368.8637074028625</c:v>
                </c:pt>
                <c:pt idx="171">
                  <c:v>1383.6789299631264</c:v>
                </c:pt>
                <c:pt idx="172">
                  <c:v>1398.5623280155762</c:v>
                </c:pt>
                <c:pt idx="173">
                  <c:v>1413.5128458405786</c:v>
                </c:pt>
                <c:pt idx="174">
                  <c:v>1428.5294089116064</c:v>
                </c:pt>
                <c:pt idx="175">
                  <c:v>1443.610924030128</c:v>
                </c:pt>
                <c:pt idx="176">
                  <c:v>1458.756279466682</c:v>
                </c:pt>
                <c:pt idx="177">
                  <c:v>1473.9643451081188</c:v>
                </c:pt>
                <c:pt idx="178">
                  <c:v>1489.2339726109544</c:v>
                </c:pt>
                <c:pt idx="179">
                  <c:v>1504.5639955608474</c:v>
                </c:pt>
                <c:pt idx="180">
                  <c:v>1519.953229638129</c:v>
                </c:pt>
                <c:pt idx="181">
                  <c:v>1535.4004727893505</c:v>
                </c:pt>
                <c:pt idx="182">
                  <c:v>1550.904505404844</c:v>
                </c:pt>
                <c:pt idx="183">
                  <c:v>1566.4640905022025</c:v>
                </c:pt>
                <c:pt idx="184">
                  <c:v>1582.077973915668</c:v>
                </c:pt>
                <c:pt idx="185">
                  <c:v>1597.7448844913915</c:v>
                </c:pt>
                <c:pt idx="186">
                  <c:v>1613.4635342884465</c:v>
                </c:pt>
                <c:pt idx="187">
                  <c:v>1629.2326187856484</c:v>
                </c:pt>
                <c:pt idx="188">
                  <c:v>1645.0508170940268</c:v>
                </c:pt>
                <c:pt idx="189">
                  <c:v>1660.9167921749408</c:v>
                </c:pt>
                <c:pt idx="190">
                  <c:v>1676.8291910637824</c:v>
                </c:pt>
                <c:pt idx="191">
                  <c:v>1692.7866450991685</c:v>
                </c:pt>
                <c:pt idx="192">
                  <c:v>1708.7877701575944</c:v>
                </c:pt>
                <c:pt idx="193">
                  <c:v>1724.8311668934575</c:v>
                </c:pt>
                <c:pt idx="194">
                  <c:v>1740.9154209844007</c:v>
                </c:pt>
                <c:pt idx="195">
                  <c:v>1757.0391033818441</c:v>
                </c:pt>
                <c:pt idx="196">
                  <c:v>1773.200770566752</c:v>
                </c:pt>
                <c:pt idx="197">
                  <c:v>1789.3989648103993</c:v>
                </c:pt>
                <c:pt idx="198">
                  <c:v>1805.6322144402006</c:v>
                </c:pt>
                <c:pt idx="199">
                  <c:v>1821.8990341104275</c:v>
                </c:pt>
                <c:pt idx="200">
                  <c:v>1838.1979250777597</c:v>
                </c:pt>
                <c:pt idx="201">
                  <c:v>1854.5273754816085</c:v>
                </c:pt>
                <c:pt idx="202">
                  <c:v>1870.8858606290687</c:v>
                </c:pt>
                <c:pt idx="203">
                  <c:v>1887.2718432844804</c:v>
                </c:pt>
                <c:pt idx="204">
                  <c:v>1903.6837739634088</c:v>
                </c:pt>
                <c:pt idx="205">
                  <c:v>1920.1200912310815</c:v>
                </c:pt>
                <c:pt idx="206">
                  <c:v>1936.5792220050455</c:v>
                </c:pt>
                <c:pt idx="207">
                  <c:v>1953.059581862059</c:v>
                </c:pt>
                <c:pt idx="208">
                  <c:v>1969.559575349037</c:v>
                </c:pt>
                <c:pt idx="209">
                  <c:v>1986.0775962980126</c:v>
                </c:pt>
                <c:pt idx="210">
                  <c:v>2002.612028144959</c:v>
                </c:pt>
                <c:pt idx="211">
                  <c:v>2019.1612442524033</c:v>
                </c:pt>
                <c:pt idx="212">
                  <c:v>2035.7236082357006</c:v>
                </c:pt>
                <c:pt idx="213">
                  <c:v>2052.297474292872</c:v>
                </c:pt>
                <c:pt idx="214">
                  <c:v>2068.881187537909</c:v>
                </c:pt>
                <c:pt idx="215">
                  <c:v>2085.4730843373873</c:v>
                </c:pt>
                <c:pt idx="216">
                  <c:v>2102.071492650344</c:v>
                </c:pt>
                <c:pt idx="217">
                  <c:v>2118.6747323712384</c:v>
                </c:pt>
                <c:pt idx="218">
                  <c:v>2135.281115675933</c:v>
                </c:pt>
                <c:pt idx="219">
                  <c:v>2151.888947370534</c:v>
                </c:pt>
                <c:pt idx="220">
                  <c:v>2168.496525243009</c:v>
                </c:pt>
                <c:pt idx="221">
                  <c:v>2185.102140417457</c:v>
                </c:pt>
                <c:pt idx="222">
                  <c:v>2201.7040777108587</c:v>
                </c:pt>
                <c:pt idx="223">
                  <c:v>2218.300615992297</c:v>
                </c:pt>
                <c:pt idx="224">
                  <c:v>2234.890028544386</c:v>
                </c:pt>
                <c:pt idx="225">
                  <c:v>2251.470583426902</c:v>
                </c:pt>
                <c:pt idx="226">
                  <c:v>2268.0405438424423</c:v>
                </c:pt>
                <c:pt idx="227">
                  <c:v>2284.598168503979</c:v>
                </c:pt>
                <c:pt idx="228">
                  <c:v>2301.14171200418</c:v>
                </c:pt>
                <c:pt idx="229">
                  <c:v>2317.669425186446</c:v>
                </c:pt>
                <c:pt idx="230">
                  <c:v>2334.1795555174</c:v>
                </c:pt>
                <c:pt idx="231">
                  <c:v>2350.6703474608303</c:v>
                </c:pt>
                <c:pt idx="232">
                  <c:v>2367.140042852897</c:v>
                </c:pt>
                <c:pt idx="233">
                  <c:v>2383.5868812784774</c:v>
                </c:pt>
                <c:pt idx="234">
                  <c:v>2400.0091004485257</c:v>
                </c:pt>
                <c:pt idx="235">
                  <c:v>2416.404936578342</c:v>
                </c:pt>
                <c:pt idx="236">
                  <c:v>2432.772624766573</c:v>
                </c:pt>
                <c:pt idx="237">
                  <c:v>2449.1103993748693</c:v>
                </c:pt>
                <c:pt idx="238">
                  <c:v>2465.416494408028</c:v>
                </c:pt>
                <c:pt idx="239">
                  <c:v>2481.6891438945036</c:v>
                </c:pt>
                <c:pt idx="240">
                  <c:v>2497.9265822671873</c:v>
                </c:pt>
                <c:pt idx="241">
                  <c:v>2514.127044744266</c:v>
                </c:pt>
                <c:pt idx="242">
                  <c:v>2530.288767710087</c:v>
                </c:pt>
                <c:pt idx="243">
                  <c:v>2546.409989095869</c:v>
                </c:pt>
                <c:pt idx="244">
                  <c:v>2562.4889487601586</c:v>
                </c:pt>
                <c:pt idx="245">
                  <c:v>2578.5238888688345</c:v>
                </c:pt>
                <c:pt idx="246">
                  <c:v>2594.513054274656</c:v>
                </c:pt>
                <c:pt idx="247">
                  <c:v>2610.4546928960876</c:v>
                </c:pt>
                <c:pt idx="248">
                  <c:v>2626.3470560953774</c:v>
                </c:pt>
                <c:pt idx="249">
                  <c:v>2642.18839905571</c:v>
                </c:pt>
                <c:pt idx="250">
                  <c:v>2657.976981157329</c:v>
                </c:pt>
                <c:pt idx="251">
                  <c:v>2673.7110663524845</c:v>
                </c:pt>
                <c:pt idx="252">
                  <c:v>2689.388923539122</c:v>
                </c:pt>
                <c:pt idx="253">
                  <c:v>2705.008826933126</c:v>
                </c:pt>
                <c:pt idx="254">
                  <c:v>2720.569056439049</c:v>
                </c:pt>
                <c:pt idx="255">
                  <c:v>2736.0678980191965</c:v>
                </c:pt>
                <c:pt idx="256">
                  <c:v>2751.5036440609138</c:v>
                </c:pt>
                <c:pt idx="257">
                  <c:v>2766.8745937419744</c:v>
                </c:pt>
                <c:pt idx="258">
                  <c:v>2782.179053393984</c:v>
                </c:pt>
                <c:pt idx="259">
                  <c:v>2797.4153368636244</c:v>
                </c:pt>
                <c:pt idx="260">
                  <c:v>2812.5817658716405</c:v>
                </c:pt>
              </c:numCache>
            </c:numRef>
          </c:yVal>
          <c:smooth val="1"/>
        </c:ser>
        <c:ser>
          <c:idx val="2"/>
          <c:order val="2"/>
          <c:tx>
            <c:v>50th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EFW!$A$23:$A$283</c:f>
              <c:numCache>
                <c:ptCount val="261"/>
                <c:pt idx="0">
                  <c:v>14</c:v>
                </c:pt>
                <c:pt idx="1">
                  <c:v>14.1</c:v>
                </c:pt>
                <c:pt idx="2">
                  <c:v>14.2</c:v>
                </c:pt>
                <c:pt idx="3">
                  <c:v>14.3</c:v>
                </c:pt>
                <c:pt idx="4">
                  <c:v>14.4</c:v>
                </c:pt>
                <c:pt idx="5">
                  <c:v>14.5</c:v>
                </c:pt>
                <c:pt idx="6">
                  <c:v>14.6</c:v>
                </c:pt>
                <c:pt idx="7">
                  <c:v>14.7</c:v>
                </c:pt>
                <c:pt idx="8">
                  <c:v>14.8</c:v>
                </c:pt>
                <c:pt idx="9">
                  <c:v>14.9</c:v>
                </c:pt>
                <c:pt idx="10">
                  <c:v>15</c:v>
                </c:pt>
                <c:pt idx="11">
                  <c:v>15.1</c:v>
                </c:pt>
                <c:pt idx="12">
                  <c:v>15.2</c:v>
                </c:pt>
                <c:pt idx="13">
                  <c:v>15.3</c:v>
                </c:pt>
                <c:pt idx="14">
                  <c:v>15.4</c:v>
                </c:pt>
                <c:pt idx="15">
                  <c:v>15.5</c:v>
                </c:pt>
                <c:pt idx="16">
                  <c:v>15.6</c:v>
                </c:pt>
                <c:pt idx="17">
                  <c:v>15.7</c:v>
                </c:pt>
                <c:pt idx="18">
                  <c:v>15.8</c:v>
                </c:pt>
                <c:pt idx="19">
                  <c:v>15.9</c:v>
                </c:pt>
                <c:pt idx="20">
                  <c:v>16</c:v>
                </c:pt>
                <c:pt idx="21">
                  <c:v>16.1</c:v>
                </c:pt>
                <c:pt idx="22">
                  <c:v>16.2</c:v>
                </c:pt>
                <c:pt idx="23">
                  <c:v>16.3</c:v>
                </c:pt>
                <c:pt idx="24">
                  <c:v>16.4</c:v>
                </c:pt>
                <c:pt idx="25">
                  <c:v>16.5</c:v>
                </c:pt>
                <c:pt idx="26">
                  <c:v>16.6</c:v>
                </c:pt>
                <c:pt idx="27">
                  <c:v>16.7</c:v>
                </c:pt>
                <c:pt idx="28">
                  <c:v>16.8</c:v>
                </c:pt>
                <c:pt idx="29">
                  <c:v>16.9</c:v>
                </c:pt>
                <c:pt idx="30">
                  <c:v>17</c:v>
                </c:pt>
                <c:pt idx="31">
                  <c:v>17.1</c:v>
                </c:pt>
                <c:pt idx="32">
                  <c:v>17.2</c:v>
                </c:pt>
                <c:pt idx="33">
                  <c:v>17.3</c:v>
                </c:pt>
                <c:pt idx="34">
                  <c:v>17.4</c:v>
                </c:pt>
                <c:pt idx="35">
                  <c:v>17.5</c:v>
                </c:pt>
                <c:pt idx="36">
                  <c:v>17.6</c:v>
                </c:pt>
                <c:pt idx="37">
                  <c:v>17.7</c:v>
                </c:pt>
                <c:pt idx="38">
                  <c:v>17.8</c:v>
                </c:pt>
                <c:pt idx="39">
                  <c:v>17.9</c:v>
                </c:pt>
                <c:pt idx="40">
                  <c:v>18</c:v>
                </c:pt>
                <c:pt idx="41">
                  <c:v>18.1</c:v>
                </c:pt>
                <c:pt idx="42">
                  <c:v>18.2</c:v>
                </c:pt>
                <c:pt idx="43">
                  <c:v>18.3</c:v>
                </c:pt>
                <c:pt idx="44">
                  <c:v>18.4</c:v>
                </c:pt>
                <c:pt idx="45">
                  <c:v>18.5</c:v>
                </c:pt>
                <c:pt idx="46">
                  <c:v>18.6</c:v>
                </c:pt>
                <c:pt idx="47">
                  <c:v>18.7</c:v>
                </c:pt>
                <c:pt idx="48">
                  <c:v>18.8</c:v>
                </c:pt>
                <c:pt idx="49">
                  <c:v>18.9</c:v>
                </c:pt>
                <c:pt idx="50">
                  <c:v>19</c:v>
                </c:pt>
                <c:pt idx="51">
                  <c:v>19.1</c:v>
                </c:pt>
                <c:pt idx="52">
                  <c:v>19.2</c:v>
                </c:pt>
                <c:pt idx="53">
                  <c:v>19.3</c:v>
                </c:pt>
                <c:pt idx="54">
                  <c:v>19.4</c:v>
                </c:pt>
                <c:pt idx="55">
                  <c:v>19.5</c:v>
                </c:pt>
                <c:pt idx="56">
                  <c:v>19.6</c:v>
                </c:pt>
                <c:pt idx="57">
                  <c:v>19.7</c:v>
                </c:pt>
                <c:pt idx="58">
                  <c:v>19.8</c:v>
                </c:pt>
                <c:pt idx="59">
                  <c:v>19.9</c:v>
                </c:pt>
                <c:pt idx="60">
                  <c:v>20</c:v>
                </c:pt>
                <c:pt idx="61">
                  <c:v>20.1</c:v>
                </c:pt>
                <c:pt idx="62">
                  <c:v>20.2</c:v>
                </c:pt>
                <c:pt idx="63">
                  <c:v>20.3</c:v>
                </c:pt>
                <c:pt idx="64">
                  <c:v>20.4</c:v>
                </c:pt>
                <c:pt idx="65">
                  <c:v>20.5</c:v>
                </c:pt>
                <c:pt idx="66">
                  <c:v>20.6</c:v>
                </c:pt>
                <c:pt idx="67">
                  <c:v>20.7</c:v>
                </c:pt>
                <c:pt idx="68">
                  <c:v>20.8</c:v>
                </c:pt>
                <c:pt idx="69">
                  <c:v>20.9</c:v>
                </c:pt>
                <c:pt idx="70">
                  <c:v>21</c:v>
                </c:pt>
                <c:pt idx="71">
                  <c:v>21.1</c:v>
                </c:pt>
                <c:pt idx="72">
                  <c:v>21.2</c:v>
                </c:pt>
                <c:pt idx="73">
                  <c:v>21.3</c:v>
                </c:pt>
                <c:pt idx="74">
                  <c:v>21.4</c:v>
                </c:pt>
                <c:pt idx="75">
                  <c:v>21.5</c:v>
                </c:pt>
                <c:pt idx="76">
                  <c:v>21.6</c:v>
                </c:pt>
                <c:pt idx="77">
                  <c:v>21.7</c:v>
                </c:pt>
                <c:pt idx="78">
                  <c:v>21.8</c:v>
                </c:pt>
                <c:pt idx="79">
                  <c:v>21.9</c:v>
                </c:pt>
                <c:pt idx="80">
                  <c:v>22</c:v>
                </c:pt>
                <c:pt idx="81">
                  <c:v>22.1</c:v>
                </c:pt>
                <c:pt idx="82">
                  <c:v>22.2</c:v>
                </c:pt>
                <c:pt idx="83">
                  <c:v>22.3</c:v>
                </c:pt>
                <c:pt idx="84">
                  <c:v>22.4</c:v>
                </c:pt>
                <c:pt idx="85">
                  <c:v>22.5</c:v>
                </c:pt>
                <c:pt idx="86">
                  <c:v>22.6</c:v>
                </c:pt>
                <c:pt idx="87">
                  <c:v>22.7</c:v>
                </c:pt>
                <c:pt idx="88">
                  <c:v>22.8</c:v>
                </c:pt>
                <c:pt idx="89">
                  <c:v>22.9</c:v>
                </c:pt>
                <c:pt idx="90">
                  <c:v>23</c:v>
                </c:pt>
                <c:pt idx="91">
                  <c:v>23.1</c:v>
                </c:pt>
                <c:pt idx="92">
                  <c:v>23.2</c:v>
                </c:pt>
                <c:pt idx="93">
                  <c:v>23.3</c:v>
                </c:pt>
                <c:pt idx="94">
                  <c:v>23.4</c:v>
                </c:pt>
                <c:pt idx="95">
                  <c:v>23.5</c:v>
                </c:pt>
                <c:pt idx="96">
                  <c:v>23.6</c:v>
                </c:pt>
                <c:pt idx="97">
                  <c:v>23.7</c:v>
                </c:pt>
                <c:pt idx="98">
                  <c:v>23.8</c:v>
                </c:pt>
                <c:pt idx="99">
                  <c:v>23.9</c:v>
                </c:pt>
                <c:pt idx="100">
                  <c:v>24</c:v>
                </c:pt>
                <c:pt idx="101">
                  <c:v>24.1</c:v>
                </c:pt>
                <c:pt idx="102">
                  <c:v>24.2</c:v>
                </c:pt>
                <c:pt idx="103">
                  <c:v>24.3</c:v>
                </c:pt>
                <c:pt idx="104">
                  <c:v>24.4</c:v>
                </c:pt>
                <c:pt idx="105">
                  <c:v>24.5</c:v>
                </c:pt>
                <c:pt idx="106">
                  <c:v>24.6</c:v>
                </c:pt>
                <c:pt idx="107">
                  <c:v>24.7</c:v>
                </c:pt>
                <c:pt idx="108">
                  <c:v>24.8</c:v>
                </c:pt>
                <c:pt idx="109">
                  <c:v>24.9</c:v>
                </c:pt>
                <c:pt idx="110">
                  <c:v>25</c:v>
                </c:pt>
                <c:pt idx="111">
                  <c:v>25.1</c:v>
                </c:pt>
                <c:pt idx="112">
                  <c:v>25.2</c:v>
                </c:pt>
                <c:pt idx="113">
                  <c:v>25.3</c:v>
                </c:pt>
                <c:pt idx="114">
                  <c:v>25.4</c:v>
                </c:pt>
                <c:pt idx="115">
                  <c:v>25.5</c:v>
                </c:pt>
                <c:pt idx="116">
                  <c:v>25.6</c:v>
                </c:pt>
                <c:pt idx="117">
                  <c:v>25.7</c:v>
                </c:pt>
                <c:pt idx="118">
                  <c:v>25.8</c:v>
                </c:pt>
                <c:pt idx="119">
                  <c:v>25.9</c:v>
                </c:pt>
                <c:pt idx="120">
                  <c:v>26</c:v>
                </c:pt>
                <c:pt idx="121">
                  <c:v>26.1</c:v>
                </c:pt>
                <c:pt idx="122">
                  <c:v>26.2</c:v>
                </c:pt>
                <c:pt idx="123">
                  <c:v>26.3</c:v>
                </c:pt>
                <c:pt idx="124">
                  <c:v>26.4</c:v>
                </c:pt>
                <c:pt idx="125">
                  <c:v>26.5</c:v>
                </c:pt>
                <c:pt idx="126">
                  <c:v>26.6</c:v>
                </c:pt>
                <c:pt idx="127">
                  <c:v>26.7</c:v>
                </c:pt>
                <c:pt idx="128">
                  <c:v>26.8</c:v>
                </c:pt>
                <c:pt idx="129">
                  <c:v>26.9</c:v>
                </c:pt>
                <c:pt idx="130">
                  <c:v>27</c:v>
                </c:pt>
                <c:pt idx="131">
                  <c:v>27.1</c:v>
                </c:pt>
                <c:pt idx="132">
                  <c:v>27.2</c:v>
                </c:pt>
                <c:pt idx="133">
                  <c:v>27.3</c:v>
                </c:pt>
                <c:pt idx="134">
                  <c:v>27.4</c:v>
                </c:pt>
                <c:pt idx="135">
                  <c:v>27.5</c:v>
                </c:pt>
                <c:pt idx="136">
                  <c:v>27.6</c:v>
                </c:pt>
                <c:pt idx="137">
                  <c:v>27.7</c:v>
                </c:pt>
                <c:pt idx="138">
                  <c:v>27.8</c:v>
                </c:pt>
                <c:pt idx="139">
                  <c:v>27.9</c:v>
                </c:pt>
                <c:pt idx="140">
                  <c:v>28</c:v>
                </c:pt>
                <c:pt idx="141">
                  <c:v>28.1</c:v>
                </c:pt>
                <c:pt idx="142">
                  <c:v>28.2</c:v>
                </c:pt>
                <c:pt idx="143">
                  <c:v>28.3</c:v>
                </c:pt>
                <c:pt idx="144">
                  <c:v>28.4</c:v>
                </c:pt>
                <c:pt idx="145">
                  <c:v>28.5</c:v>
                </c:pt>
                <c:pt idx="146">
                  <c:v>28.6</c:v>
                </c:pt>
                <c:pt idx="147">
                  <c:v>28.7</c:v>
                </c:pt>
                <c:pt idx="148">
                  <c:v>28.8</c:v>
                </c:pt>
                <c:pt idx="149">
                  <c:v>28.9</c:v>
                </c:pt>
                <c:pt idx="150">
                  <c:v>29</c:v>
                </c:pt>
                <c:pt idx="151">
                  <c:v>29.1</c:v>
                </c:pt>
                <c:pt idx="152">
                  <c:v>29.2</c:v>
                </c:pt>
                <c:pt idx="153">
                  <c:v>29.3</c:v>
                </c:pt>
                <c:pt idx="154">
                  <c:v>29.4</c:v>
                </c:pt>
                <c:pt idx="155">
                  <c:v>29.5</c:v>
                </c:pt>
                <c:pt idx="156">
                  <c:v>29.6</c:v>
                </c:pt>
                <c:pt idx="157">
                  <c:v>29.7</c:v>
                </c:pt>
                <c:pt idx="158">
                  <c:v>29.8</c:v>
                </c:pt>
                <c:pt idx="159">
                  <c:v>29.9</c:v>
                </c:pt>
                <c:pt idx="160">
                  <c:v>30</c:v>
                </c:pt>
                <c:pt idx="161">
                  <c:v>30.1</c:v>
                </c:pt>
                <c:pt idx="162">
                  <c:v>30.2</c:v>
                </c:pt>
                <c:pt idx="163">
                  <c:v>30.3</c:v>
                </c:pt>
                <c:pt idx="164">
                  <c:v>30.4</c:v>
                </c:pt>
                <c:pt idx="165">
                  <c:v>30.5</c:v>
                </c:pt>
                <c:pt idx="166">
                  <c:v>30.6</c:v>
                </c:pt>
                <c:pt idx="167">
                  <c:v>30.7</c:v>
                </c:pt>
                <c:pt idx="168">
                  <c:v>30.8</c:v>
                </c:pt>
                <c:pt idx="169">
                  <c:v>30.9</c:v>
                </c:pt>
                <c:pt idx="170">
                  <c:v>31</c:v>
                </c:pt>
                <c:pt idx="171">
                  <c:v>31.1</c:v>
                </c:pt>
                <c:pt idx="172">
                  <c:v>31.2</c:v>
                </c:pt>
                <c:pt idx="173">
                  <c:v>31.3</c:v>
                </c:pt>
                <c:pt idx="174">
                  <c:v>31.4</c:v>
                </c:pt>
                <c:pt idx="175">
                  <c:v>31.5</c:v>
                </c:pt>
                <c:pt idx="176">
                  <c:v>31.6</c:v>
                </c:pt>
                <c:pt idx="177">
                  <c:v>31.7</c:v>
                </c:pt>
                <c:pt idx="178">
                  <c:v>31.8</c:v>
                </c:pt>
                <c:pt idx="179">
                  <c:v>31.9</c:v>
                </c:pt>
                <c:pt idx="180">
                  <c:v>32</c:v>
                </c:pt>
                <c:pt idx="181">
                  <c:v>32.1</c:v>
                </c:pt>
                <c:pt idx="182">
                  <c:v>32.2</c:v>
                </c:pt>
                <c:pt idx="183">
                  <c:v>32.3</c:v>
                </c:pt>
                <c:pt idx="184">
                  <c:v>32.4</c:v>
                </c:pt>
                <c:pt idx="185">
                  <c:v>32.5</c:v>
                </c:pt>
                <c:pt idx="186">
                  <c:v>32.6</c:v>
                </c:pt>
                <c:pt idx="187">
                  <c:v>32.7</c:v>
                </c:pt>
                <c:pt idx="188">
                  <c:v>32.8</c:v>
                </c:pt>
                <c:pt idx="189">
                  <c:v>32.9</c:v>
                </c:pt>
                <c:pt idx="190">
                  <c:v>33</c:v>
                </c:pt>
                <c:pt idx="191">
                  <c:v>33.1</c:v>
                </c:pt>
                <c:pt idx="192">
                  <c:v>33.2</c:v>
                </c:pt>
                <c:pt idx="193">
                  <c:v>33.3</c:v>
                </c:pt>
                <c:pt idx="194">
                  <c:v>33.4</c:v>
                </c:pt>
                <c:pt idx="195">
                  <c:v>33.5</c:v>
                </c:pt>
                <c:pt idx="196">
                  <c:v>33.6</c:v>
                </c:pt>
                <c:pt idx="197">
                  <c:v>33.7</c:v>
                </c:pt>
                <c:pt idx="198">
                  <c:v>33.8</c:v>
                </c:pt>
                <c:pt idx="199">
                  <c:v>33.9</c:v>
                </c:pt>
                <c:pt idx="200">
                  <c:v>34</c:v>
                </c:pt>
                <c:pt idx="201">
                  <c:v>34.1</c:v>
                </c:pt>
                <c:pt idx="202">
                  <c:v>34.2</c:v>
                </c:pt>
                <c:pt idx="203">
                  <c:v>34.3</c:v>
                </c:pt>
                <c:pt idx="204">
                  <c:v>34.4</c:v>
                </c:pt>
                <c:pt idx="205">
                  <c:v>34.5</c:v>
                </c:pt>
                <c:pt idx="206">
                  <c:v>34.6</c:v>
                </c:pt>
                <c:pt idx="207">
                  <c:v>34.7</c:v>
                </c:pt>
                <c:pt idx="208">
                  <c:v>34.8</c:v>
                </c:pt>
                <c:pt idx="209">
                  <c:v>34.9</c:v>
                </c:pt>
                <c:pt idx="210">
                  <c:v>35</c:v>
                </c:pt>
                <c:pt idx="211">
                  <c:v>35.1</c:v>
                </c:pt>
                <c:pt idx="212">
                  <c:v>35.2</c:v>
                </c:pt>
                <c:pt idx="213">
                  <c:v>35.3</c:v>
                </c:pt>
                <c:pt idx="214">
                  <c:v>35.4</c:v>
                </c:pt>
                <c:pt idx="215">
                  <c:v>35.5</c:v>
                </c:pt>
                <c:pt idx="216">
                  <c:v>35.6</c:v>
                </c:pt>
                <c:pt idx="217">
                  <c:v>35.7</c:v>
                </c:pt>
                <c:pt idx="218">
                  <c:v>35.8</c:v>
                </c:pt>
                <c:pt idx="219">
                  <c:v>35.9</c:v>
                </c:pt>
                <c:pt idx="220">
                  <c:v>36</c:v>
                </c:pt>
                <c:pt idx="221">
                  <c:v>36.1</c:v>
                </c:pt>
                <c:pt idx="222">
                  <c:v>36.2</c:v>
                </c:pt>
                <c:pt idx="223">
                  <c:v>36.3</c:v>
                </c:pt>
                <c:pt idx="224">
                  <c:v>36.4</c:v>
                </c:pt>
                <c:pt idx="225">
                  <c:v>36.5</c:v>
                </c:pt>
                <c:pt idx="226">
                  <c:v>36.6</c:v>
                </c:pt>
                <c:pt idx="227">
                  <c:v>36.7</c:v>
                </c:pt>
                <c:pt idx="228">
                  <c:v>36.8</c:v>
                </c:pt>
                <c:pt idx="229">
                  <c:v>36.9</c:v>
                </c:pt>
                <c:pt idx="230">
                  <c:v>37</c:v>
                </c:pt>
                <c:pt idx="231">
                  <c:v>37.1</c:v>
                </c:pt>
                <c:pt idx="232">
                  <c:v>37.2</c:v>
                </c:pt>
                <c:pt idx="233">
                  <c:v>37.3</c:v>
                </c:pt>
                <c:pt idx="234">
                  <c:v>37.4</c:v>
                </c:pt>
                <c:pt idx="235">
                  <c:v>37.5</c:v>
                </c:pt>
                <c:pt idx="236">
                  <c:v>37.6</c:v>
                </c:pt>
                <c:pt idx="237">
                  <c:v>37.7</c:v>
                </c:pt>
                <c:pt idx="238">
                  <c:v>37.8</c:v>
                </c:pt>
                <c:pt idx="239">
                  <c:v>37.9</c:v>
                </c:pt>
                <c:pt idx="240">
                  <c:v>38</c:v>
                </c:pt>
                <c:pt idx="241">
                  <c:v>38.1</c:v>
                </c:pt>
                <c:pt idx="242">
                  <c:v>38.2</c:v>
                </c:pt>
                <c:pt idx="243">
                  <c:v>38.3</c:v>
                </c:pt>
                <c:pt idx="244">
                  <c:v>38.4</c:v>
                </c:pt>
                <c:pt idx="245">
                  <c:v>38.5</c:v>
                </c:pt>
                <c:pt idx="246">
                  <c:v>38.6</c:v>
                </c:pt>
                <c:pt idx="247">
                  <c:v>38.7</c:v>
                </c:pt>
                <c:pt idx="248">
                  <c:v>38.8</c:v>
                </c:pt>
                <c:pt idx="249">
                  <c:v>38.9</c:v>
                </c:pt>
                <c:pt idx="250">
                  <c:v>39</c:v>
                </c:pt>
                <c:pt idx="251">
                  <c:v>39.1</c:v>
                </c:pt>
                <c:pt idx="252">
                  <c:v>39.2</c:v>
                </c:pt>
                <c:pt idx="253">
                  <c:v>39.3</c:v>
                </c:pt>
                <c:pt idx="254">
                  <c:v>39.4</c:v>
                </c:pt>
                <c:pt idx="255">
                  <c:v>39.5</c:v>
                </c:pt>
                <c:pt idx="256">
                  <c:v>39.6</c:v>
                </c:pt>
                <c:pt idx="257">
                  <c:v>39.7</c:v>
                </c:pt>
                <c:pt idx="258">
                  <c:v>39.8</c:v>
                </c:pt>
                <c:pt idx="259">
                  <c:v>39.9</c:v>
                </c:pt>
                <c:pt idx="260">
                  <c:v>40</c:v>
                </c:pt>
              </c:numCache>
            </c:numRef>
          </c:xVal>
          <c:yVal>
            <c:numRef>
              <c:f>EFW!$D$23:$D$283</c:f>
              <c:numCache>
                <c:ptCount val="261"/>
                <c:pt idx="0">
                  <c:v>87.4023488424545</c:v>
                </c:pt>
                <c:pt idx="1">
                  <c:v>89.47586884665257</c:v>
                </c:pt>
                <c:pt idx="2">
                  <c:v>91.59084994444386</c:v>
                </c:pt>
                <c:pt idx="3">
                  <c:v>93.7479222715004</c:v>
                </c:pt>
                <c:pt idx="4">
                  <c:v>95.94772084680173</c:v>
                </c:pt>
                <c:pt idx="5">
                  <c:v>98.1908855023078</c:v>
                </c:pt>
                <c:pt idx="6">
                  <c:v>100.47806080970665</c:v>
                </c:pt>
                <c:pt idx="7">
                  <c:v>102.8098960042187</c:v>
                </c:pt>
                <c:pt idx="8">
                  <c:v>105.18704490543287</c:v>
                </c:pt>
                <c:pt idx="9">
                  <c:v>107.61016583515465</c:v>
                </c:pt>
                <c:pt idx="10">
                  <c:v>110.07992153224824</c:v>
                </c:pt>
                <c:pt idx="11">
                  <c:v>112.59697906445409</c:v>
                </c:pt>
                <c:pt idx="12">
                  <c:v>115.16200973716217</c:v>
                </c:pt>
                <c:pt idx="13">
                  <c:v>117.77568899913241</c:v>
                </c:pt>
                <c:pt idx="14">
                  <c:v>120.43869634513668</c:v>
                </c:pt>
                <c:pt idx="15">
                  <c:v>123.15171521552115</c:v>
                </c:pt>
                <c:pt idx="16">
                  <c:v>125.91543289266542</c:v>
                </c:pt>
                <c:pt idx="17">
                  <c:v>128.73054039433703</c:v>
                </c:pt>
                <c:pt idx="18">
                  <c:v>131.59773236392616</c:v>
                </c:pt>
                <c:pt idx="19">
                  <c:v>134.51770695755417</c:v>
                </c:pt>
                <c:pt idx="20">
                  <c:v>137.49116572804866</c:v>
                </c:pt>
                <c:pt idx="21">
                  <c:v>140.51881350578077</c:v>
                </c:pt>
                <c:pt idx="22">
                  <c:v>143.60135827635784</c:v>
                </c:pt>
                <c:pt idx="23">
                  <c:v>146.73951105517435</c:v>
                </c:pt>
                <c:pt idx="24">
                  <c:v>149.93398575881162</c:v>
                </c:pt>
                <c:pt idx="25">
                  <c:v>153.1854990732969</c:v>
                </c:pt>
                <c:pt idx="26">
                  <c:v>156.49477031921109</c:v>
                </c:pt>
                <c:pt idx="27">
                  <c:v>159.86252131366314</c:v>
                </c:pt>
                <c:pt idx="28">
                  <c:v>163.2894762291224</c:v>
                </c:pt>
                <c:pt idx="29">
                  <c:v>166.77636144912404</c:v>
                </c:pt>
                <c:pt idx="30">
                  <c:v>170.32390542085122</c:v>
                </c:pt>
                <c:pt idx="31">
                  <c:v>173.93283850460654</c:v>
                </c:pt>
                <c:pt idx="32">
                  <c:v>177.60389282018053</c:v>
                </c:pt>
                <c:pt idx="33">
                  <c:v>181.3378020901354</c:v>
                </c:pt>
                <c:pt idx="34">
                  <c:v>185.13530148000882</c:v>
                </c:pt>
                <c:pt idx="35">
                  <c:v>188.99712743546763</c:v>
                </c:pt>
                <c:pt idx="36">
                  <c:v>192.9240175164152</c:v>
                </c:pt>
                <c:pt idx="37">
                  <c:v>196.9167102280829</c:v>
                </c:pt>
                <c:pt idx="38">
                  <c:v>200.97594484911883</c:v>
                </c:pt>
                <c:pt idx="39">
                  <c:v>205.10246125670372</c:v>
                </c:pt>
                <c:pt idx="40">
                  <c:v>209.29699974871082</c:v>
                </c:pt>
                <c:pt idx="41">
                  <c:v>213.56030086294496</c:v>
                </c:pt>
                <c:pt idx="42">
                  <c:v>217.89310519347987</c:v>
                </c:pt>
                <c:pt idx="43">
                  <c:v>222.29615320413131</c:v>
                </c:pt>
                <c:pt idx="44">
                  <c:v>226.77018503909045</c:v>
                </c:pt>
                <c:pt idx="45">
                  <c:v>231.31594033075825</c:v>
                </c:pt>
                <c:pt idx="46">
                  <c:v>235.93415800481043</c:v>
                </c:pt>
                <c:pt idx="47">
                  <c:v>240.62557608253047</c:v>
                </c:pt>
                <c:pt idx="48">
                  <c:v>245.39093148045012</c:v>
                </c:pt>
                <c:pt idx="49">
                  <c:v>250.2309598073429</c:v>
                </c:pt>
                <c:pt idx="50">
                  <c:v>255.14639515859724</c:v>
                </c:pt>
                <c:pt idx="51">
                  <c:v>260.1379699080364</c:v>
                </c:pt>
                <c:pt idx="52">
                  <c:v>265.20641449720796</c:v>
                </c:pt>
                <c:pt idx="53">
                  <c:v>270.35245722220486</c:v>
                </c:pt>
                <c:pt idx="54">
                  <c:v>275.57682401806284</c:v>
                </c:pt>
                <c:pt idx="55">
                  <c:v>280.88023824078243</c:v>
                </c:pt>
                <c:pt idx="56">
                  <c:v>286.2634204470322</c:v>
                </c:pt>
                <c:pt idx="57">
                  <c:v>291.72708817158957</c:v>
                </c:pt>
                <c:pt idx="58">
                  <c:v>297.2719557025644</c:v>
                </c:pt>
                <c:pt idx="59">
                  <c:v>302.89873385447845</c:v>
                </c:pt>
                <c:pt idx="60">
                  <c:v>308.608129739247</c:v>
                </c:pt>
                <c:pt idx="61">
                  <c:v>314.40084653513367</c:v>
                </c:pt>
                <c:pt idx="62">
                  <c:v>320.2775832537353</c:v>
                </c:pt>
                <c:pt idx="63">
                  <c:v>326.2390345050633</c:v>
                </c:pt>
                <c:pt idx="64">
                  <c:v>332.28589026078714</c:v>
                </c:pt>
                <c:pt idx="65">
                  <c:v>338.4188356157144</c:v>
                </c:pt>
                <c:pt idx="66">
                  <c:v>344.63855054755896</c:v>
                </c:pt>
                <c:pt idx="67">
                  <c:v>350.94570967509765</c:v>
                </c:pt>
                <c:pt idx="68">
                  <c:v>357.3409820147571</c:v>
                </c:pt>
                <c:pt idx="69">
                  <c:v>363.8250307357227</c:v>
                </c:pt>
                <c:pt idx="70">
                  <c:v>370.39851291364835</c:v>
                </c:pt>
                <c:pt idx="71">
                  <c:v>377.0620792830296</c:v>
                </c:pt>
                <c:pt idx="72">
                  <c:v>383.8163739883325</c:v>
                </c:pt>
                <c:pt idx="73">
                  <c:v>390.66203433395305</c:v>
                </c:pt>
                <c:pt idx="74">
                  <c:v>397.5996905330831</c:v>
                </c:pt>
                <c:pt idx="75">
                  <c:v>404.6299654555846</c:v>
                </c:pt>
                <c:pt idx="76">
                  <c:v>411.7534743749317</c:v>
                </c:pt>
                <c:pt idx="77">
                  <c:v>418.97082471432316</c:v>
                </c:pt>
                <c:pt idx="78">
                  <c:v>426.28261579205497</c:v>
                </c:pt>
                <c:pt idx="79">
                  <c:v>433.6894385662214</c:v>
                </c:pt>
                <c:pt idx="80">
                  <c:v>441.1918753788606</c:v>
                </c:pt>
                <c:pt idx="81">
                  <c:v>448.79049969961636</c:v>
                </c:pt>
                <c:pt idx="82">
                  <c:v>456.48587586901476</c:v>
                </c:pt>
                <c:pt idx="83">
                  <c:v>464.2785588414499</c:v>
                </c:pt>
                <c:pt idx="84">
                  <c:v>472.1690939279723</c:v>
                </c:pt>
                <c:pt idx="85">
                  <c:v>480.158016538975</c:v>
                </c:pt>
                <c:pt idx="86">
                  <c:v>488.24585192687135</c:v>
                </c:pt>
                <c:pt idx="87">
                  <c:v>496.4331149288709</c:v>
                </c:pt>
                <c:pt idx="88">
                  <c:v>504.72030970993796</c:v>
                </c:pt>
                <c:pt idx="89">
                  <c:v>513.1079295060449</c:v>
                </c:pt>
                <c:pt idx="90">
                  <c:v>521.596456367812</c:v>
                </c:pt>
                <c:pt idx="91">
                  <c:v>530.1863609046442</c:v>
                </c:pt>
                <c:pt idx="92">
                  <c:v>538.878102029448</c:v>
                </c:pt>
                <c:pt idx="93">
                  <c:v>547.6721267040585</c:v>
                </c:pt>
                <c:pt idx="94">
                  <c:v>556.5688696854505</c:v>
                </c:pt>
                <c:pt idx="95">
                  <c:v>565.5687532728638</c:v>
                </c:pt>
                <c:pt idx="96">
                  <c:v>574.6721870559257</c:v>
                </c:pt>
                <c:pt idx="97">
                  <c:v>583.8795676638915</c:v>
                </c:pt>
                <c:pt idx="98">
                  <c:v>593.1912785160948</c:v>
                </c:pt>
                <c:pt idx="99">
                  <c:v>602.6076895737251</c:v>
                </c:pt>
                <c:pt idx="100">
                  <c:v>612.1291570930357</c:v>
                </c:pt>
                <c:pt idx="101">
                  <c:v>621.7560233800828</c:v>
                </c:pt>
                <c:pt idx="102">
                  <c:v>631.4886165471052</c:v>
                </c:pt>
                <c:pt idx="103">
                  <c:v>641.3272502706608</c:v>
                </c:pt>
                <c:pt idx="104">
                  <c:v>651.2722235516112</c:v>
                </c:pt>
                <c:pt idx="105">
                  <c:v>661.3238204770807</c:v>
                </c:pt>
                <c:pt idx="106">
                  <c:v>671.4823099844714</c:v>
                </c:pt>
                <c:pt idx="107">
                  <c:v>681.7479456276686</c:v>
                </c:pt>
                <c:pt idx="108">
                  <c:v>692.1209653455307</c:v>
                </c:pt>
                <c:pt idx="109">
                  <c:v>702.6015912327683</c:v>
                </c:pt>
                <c:pt idx="110">
                  <c:v>713.1900293133284</c:v>
                </c:pt>
                <c:pt idx="111">
                  <c:v>723.8864693163815</c:v>
                </c:pt>
                <c:pt idx="112">
                  <c:v>734.6910844550243</c:v>
                </c:pt>
                <c:pt idx="113">
                  <c:v>745.6040312078095</c:v>
                </c:pt>
                <c:pt idx="114">
                  <c:v>756.6254491031851</c:v>
                </c:pt>
                <c:pt idx="115">
                  <c:v>767.7554605069895</c:v>
                </c:pt>
                <c:pt idx="116">
                  <c:v>778.9941704130566</c:v>
                </c:pt>
                <c:pt idx="117">
                  <c:v>790.3416662370864</c:v>
                </c:pt>
                <c:pt idx="118">
                  <c:v>801.7980176138453</c:v>
                </c:pt>
                <c:pt idx="119">
                  <c:v>813.3632761978183</c:v>
                </c:pt>
                <c:pt idx="120">
                  <c:v>825.037475467421</c:v>
                </c:pt>
                <c:pt idx="121">
                  <c:v>836.8206305328462</c:v>
                </c:pt>
                <c:pt idx="122">
                  <c:v>848.7127379476817</c:v>
                </c:pt>
                <c:pt idx="123">
                  <c:v>860.7137755243726</c:v>
                </c:pt>
                <c:pt idx="124">
                  <c:v>872.8237021536341</c:v>
                </c:pt>
                <c:pt idx="125">
                  <c:v>885.0424576279274</c:v>
                </c:pt>
                <c:pt idx="126">
                  <c:v>897.3699624690577</c:v>
                </c:pt>
                <c:pt idx="127">
                  <c:v>909.8061177600462</c:v>
                </c:pt>
                <c:pt idx="128">
                  <c:v>922.3508049813248</c:v>
                </c:pt>
                <c:pt idx="129">
                  <c:v>935.00388585135</c:v>
                </c:pt>
                <c:pt idx="130">
                  <c:v>947.7652021717676</c:v>
                </c:pt>
                <c:pt idx="131">
                  <c:v>960.6345756771701</c:v>
                </c:pt>
                <c:pt idx="132">
                  <c:v>973.6118078895627</c:v>
                </c:pt>
                <c:pt idx="133">
                  <c:v>986.696679977633</c:v>
                </c:pt>
                <c:pt idx="134">
                  <c:v>999.8889526208781</c:v>
                </c:pt>
                <c:pt idx="135">
                  <c:v>1013.1883658787241</c:v>
                </c:pt>
                <c:pt idx="136">
                  <c:v>1026.5946390646513</c:v>
                </c:pt>
                <c:pt idx="137">
                  <c:v>1040.1074706254929</c:v>
                </c:pt>
                <c:pt idx="138">
                  <c:v>1053.7265380259082</c:v>
                </c:pt>
                <c:pt idx="139">
                  <c:v>1067.4514976381695</c:v>
                </c:pt>
                <c:pt idx="140">
                  <c:v>1081.2819846372797</c:v>
                </c:pt>
                <c:pt idx="141">
                  <c:v>1095.2176129015616</c:v>
                </c:pt>
                <c:pt idx="142">
                  <c:v>1109.2579749187382</c:v>
                </c:pt>
                <c:pt idx="143">
                  <c:v>1123.402641697605</c:v>
                </c:pt>
                <c:pt idx="144">
                  <c:v>1137.6511626853392</c:v>
                </c:pt>
                <c:pt idx="145">
                  <c:v>1152.0030656905403</c:v>
                </c:pt>
                <c:pt idx="146">
                  <c:v>1166.4578568120498</c:v>
                </c:pt>
                <c:pt idx="147">
                  <c:v>1181.0150203736123</c:v>
                </c:pt>
                <c:pt idx="148">
                  <c:v>1195.6740188644399</c:v>
                </c:pt>
                <c:pt idx="149">
                  <c:v>1210.434292885758</c:v>
                </c:pt>
                <c:pt idx="150">
                  <c:v>1225.2952611033327</c:v>
                </c:pt>
                <c:pt idx="151">
                  <c:v>1240.2563202061315</c:v>
                </c:pt>
                <c:pt idx="152">
                  <c:v>1255.3168448710405</c:v>
                </c:pt>
                <c:pt idx="153">
                  <c:v>1270.476187733822</c:v>
                </c:pt>
                <c:pt idx="154">
                  <c:v>1285.7336793662369</c:v>
                </c:pt>
                <c:pt idx="155">
                  <c:v>1301.0886282594877</c:v>
                </c:pt>
                <c:pt idx="156">
                  <c:v>1316.5403208139116</c:v>
                </c:pt>
                <c:pt idx="157">
                  <c:v>1332.088021335075</c:v>
                </c:pt>
                <c:pt idx="158">
                  <c:v>1347.730972036223</c:v>
                </c:pt>
                <c:pt idx="159">
                  <c:v>1363.4683930471485</c:v>
                </c:pt>
                <c:pt idx="160">
                  <c:v>1379.2994824295315</c:v>
                </c:pt>
                <c:pt idx="161">
                  <c:v>1395.2234161987383</c:v>
                </c:pt>
                <c:pt idx="162">
                  <c:v>1411.2393483521394</c:v>
                </c:pt>
                <c:pt idx="163">
                  <c:v>1427.3464109039728</c:v>
                </c:pt>
                <c:pt idx="164">
                  <c:v>1443.543713926719</c:v>
                </c:pt>
                <c:pt idx="165">
                  <c:v>1459.8303455991074</c:v>
                </c:pt>
                <c:pt idx="166">
                  <c:v>1476.2053722606586</c:v>
                </c:pt>
                <c:pt idx="167">
                  <c:v>1492.6678384728668</c:v>
                </c:pt>
                <c:pt idx="168">
                  <c:v>1509.2167670869774</c:v>
                </c:pt>
                <c:pt idx="169">
                  <c:v>1525.851159318383</c:v>
                </c:pt>
                <c:pt idx="170">
                  <c:v>1542.5699948276615</c:v>
                </c:pt>
                <c:pt idx="171">
                  <c:v>1559.37223180825</c:v>
                </c:pt>
                <c:pt idx="172">
                  <c:v>1576.2568070807</c:v>
                </c:pt>
                <c:pt idx="173">
                  <c:v>1593.2226361936357</c:v>
                </c:pt>
                <c:pt idx="174">
                  <c:v>1610.2686135312708</c:v>
                </c:pt>
                <c:pt idx="175">
                  <c:v>1627.3936124275717</c:v>
                </c:pt>
                <c:pt idx="176">
                  <c:v>1644.5964852870018</c:v>
                </c:pt>
                <c:pt idx="177">
                  <c:v>1661.8760637118799</c:v>
                </c:pt>
                <c:pt idx="178">
                  <c:v>1679.2311586362819</c:v>
                </c:pt>
                <c:pt idx="179">
                  <c:v>1696.6605604665197</c:v>
                </c:pt>
                <c:pt idx="180">
                  <c:v>1714.1630392281384</c:v>
                </c:pt>
                <c:pt idx="181">
                  <c:v>1731.7373447194075</c:v>
                </c:pt>
                <c:pt idx="182">
                  <c:v>1749.3822066713126</c:v>
                </c:pt>
                <c:pt idx="183">
                  <c:v>1767.0963349139806</c:v>
                </c:pt>
                <c:pt idx="184">
                  <c:v>1784.8784195495139</c:v>
                </c:pt>
                <c:pt idx="185">
                  <c:v>1802.7271311312163</c:v>
                </c:pt>
                <c:pt idx="186">
                  <c:v>1820.6411208491443</c:v>
                </c:pt>
                <c:pt idx="187">
                  <c:v>1838.6190207219645</c:v>
                </c:pt>
                <c:pt idx="188">
                  <c:v>1856.6594437950591</c:v>
                </c:pt>
                <c:pt idx="189">
                  <c:v>1874.7609843448495</c:v>
                </c:pt>
                <c:pt idx="190">
                  <c:v>1892.9222180892418</c:v>
                </c:pt>
                <c:pt idx="191">
                  <c:v>1911.141702404241</c:v>
                </c:pt>
                <c:pt idx="192">
                  <c:v>1929.4179765465472</c:v>
                </c:pt>
                <c:pt idx="193">
                  <c:v>1947.7495618821881</c:v>
                </c:pt>
                <c:pt idx="194">
                  <c:v>1966.1349621210722</c:v>
                </c:pt>
                <c:pt idx="195">
                  <c:v>1984.572663557414</c:v>
                </c:pt>
                <c:pt idx="196">
                  <c:v>2003.061135315959</c:v>
                </c:pt>
                <c:pt idx="197">
                  <c:v>2021.5988296039495</c:v>
                </c:pt>
                <c:pt idx="198">
                  <c:v>2040.1841819687675</c:v>
                </c:pt>
                <c:pt idx="199">
                  <c:v>2058.815611561183</c:v>
                </c:pt>
                <c:pt idx="200">
                  <c:v>2077.4915214040693</c:v>
                </c:pt>
                <c:pt idx="201">
                  <c:v>2096.2102986666423</c:v>
                </c:pt>
                <c:pt idx="202">
                  <c:v>2114.97031494398</c:v>
                </c:pt>
                <c:pt idx="203">
                  <c:v>2133.769926541929</c:v>
                </c:pt>
                <c:pt idx="204">
                  <c:v>2152.607474767091</c:v>
                </c:pt>
                <c:pt idx="205">
                  <c:v>2171.4812862220233</c:v>
                </c:pt>
                <c:pt idx="206">
                  <c:v>2190.3896731054</c:v>
                </c:pt>
                <c:pt idx="207">
                  <c:v>2209.3309335171266</c:v>
                </c:pt>
                <c:pt idx="208">
                  <c:v>2228.3033517683243</c:v>
                </c:pt>
                <c:pt idx="209">
                  <c:v>2247.30519869601</c:v>
                </c:pt>
                <c:pt idx="210">
                  <c:v>2266.3347319824584</c:v>
                </c:pt>
                <c:pt idx="211">
                  <c:v>2285.3901964791116</c:v>
                </c:pt>
                <c:pt idx="212">
                  <c:v>2304.469824534936</c:v>
                </c:pt>
                <c:pt idx="213">
                  <c:v>2323.5718363291144</c:v>
                </c:pt>
                <c:pt idx="214">
                  <c:v>2342.694440208022</c:v>
                </c:pt>
                <c:pt idx="215">
                  <c:v>2361.835833026276</c:v>
                </c:pt>
                <c:pt idx="216">
                  <c:v>2380.994200491879</c:v>
                </c:pt>
                <c:pt idx="217">
                  <c:v>2400.1677175152427</c:v>
                </c:pt>
                <c:pt idx="218">
                  <c:v>2419.3545485620284</c:v>
                </c:pt>
                <c:pt idx="219">
                  <c:v>2438.552848009709</c:v>
                </c:pt>
                <c:pt idx="220">
                  <c:v>2457.7607605076573</c:v>
                </c:pt>
                <c:pt idx="221">
                  <c:v>2476.976421340763</c:v>
                </c:pt>
                <c:pt idx="222">
                  <c:v>2496.197956796352</c:v>
                </c:pt>
                <c:pt idx="223">
                  <c:v>2515.4234845343713</c:v>
                </c:pt>
                <c:pt idx="224">
                  <c:v>2534.6511139606564</c:v>
                </c:pt>
                <c:pt idx="225">
                  <c:v>2553.8789466032</c:v>
                </c:pt>
                <c:pt idx="226">
                  <c:v>2573.1050764912757</c:v>
                </c:pt>
                <c:pt idx="227">
                  <c:v>2592.327590537352</c:v>
                </c:pt>
                <c:pt idx="228">
                  <c:v>2611.5445689215558</c:v>
                </c:pt>
                <c:pt idx="229">
                  <c:v>2630.754085478681</c:v>
                </c:pt>
                <c:pt idx="230">
                  <c:v>2649.954208087539</c:v>
                </c:pt>
                <c:pt idx="231">
                  <c:v>2669.1429990625625</c:v>
                </c:pt>
                <c:pt idx="232">
                  <c:v>2688.3185155475207</c:v>
                </c:pt>
                <c:pt idx="233">
                  <c:v>2707.4788099112097</c:v>
                </c:pt>
                <c:pt idx="234">
                  <c:v>2726.6219301450024</c:v>
                </c:pt>
                <c:pt idx="235">
                  <c:v>2745.745920262095</c:v>
                </c:pt>
                <c:pt idx="236">
                  <c:v>2764.8488206984025</c:v>
                </c:pt>
                <c:pt idx="237">
                  <c:v>2783.9286687148556</c:v>
                </c:pt>
                <c:pt idx="238">
                  <c:v>2802.983498801056</c:v>
                </c:pt>
                <c:pt idx="239">
                  <c:v>2822.011343080137</c:v>
                </c:pt>
                <c:pt idx="240">
                  <c:v>2841.0102317146166</c:v>
                </c:pt>
                <c:pt idx="241">
                  <c:v>2859.978193313302</c:v>
                </c:pt>
                <c:pt idx="242">
                  <c:v>2878.913255338873</c:v>
                </c:pt>
                <c:pt idx="243">
                  <c:v>2897.813444516216</c:v>
                </c:pt>
                <c:pt idx="244">
                  <c:v>2916.6767872412065</c:v>
                </c:pt>
                <c:pt idx="245">
                  <c:v>2935.501309989949</c:v>
                </c:pt>
                <c:pt idx="246">
                  <c:v>2954.285039728263</c:v>
                </c:pt>
                <c:pt idx="247">
                  <c:v>2973.0260043212934</c:v>
                </c:pt>
                <c:pt idx="248">
                  <c:v>2991.7222329431092</c:v>
                </c:pt>
                <c:pt idx="249">
                  <c:v>3010.3717564861536</c:v>
                </c:pt>
                <c:pt idx="250">
                  <c:v>3028.972607970475</c:v>
                </c:pt>
                <c:pt idx="251">
                  <c:v>3047.5228229524637</c:v>
                </c:pt>
                <c:pt idx="252">
                  <c:v>3066.0204399331524</c:v>
                </c:pt>
                <c:pt idx="253">
                  <c:v>3084.4635007657935</c:v>
                </c:pt>
                <c:pt idx="254">
                  <c:v>3102.850051062602</c:v>
                </c:pt>
                <c:pt idx="255">
                  <c:v>3121.178140600644</c:v>
                </c:pt>
                <c:pt idx="256">
                  <c:v>3139.4458237266354</c:v>
                </c:pt>
                <c:pt idx="257">
                  <c:v>3157.651159760488</c:v>
                </c:pt>
                <c:pt idx="258">
                  <c:v>3175.792213397667</c:v>
                </c:pt>
                <c:pt idx="259">
                  <c:v>3193.867055109903</c:v>
                </c:pt>
                <c:pt idx="260">
                  <c:v>3211.8737615446257</c:v>
                </c:pt>
              </c:numCache>
            </c:numRef>
          </c:yVal>
          <c:smooth val="1"/>
        </c:ser>
        <c:ser>
          <c:idx val="3"/>
          <c:order val="3"/>
          <c:tx>
            <c:v>90th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EFW!$A$23:$A$283</c:f>
              <c:numCache>
                <c:ptCount val="261"/>
                <c:pt idx="0">
                  <c:v>14</c:v>
                </c:pt>
                <c:pt idx="1">
                  <c:v>14.1</c:v>
                </c:pt>
                <c:pt idx="2">
                  <c:v>14.2</c:v>
                </c:pt>
                <c:pt idx="3">
                  <c:v>14.3</c:v>
                </c:pt>
                <c:pt idx="4">
                  <c:v>14.4</c:v>
                </c:pt>
                <c:pt idx="5">
                  <c:v>14.5</c:v>
                </c:pt>
                <c:pt idx="6">
                  <c:v>14.6</c:v>
                </c:pt>
                <c:pt idx="7">
                  <c:v>14.7</c:v>
                </c:pt>
                <c:pt idx="8">
                  <c:v>14.8</c:v>
                </c:pt>
                <c:pt idx="9">
                  <c:v>14.9</c:v>
                </c:pt>
                <c:pt idx="10">
                  <c:v>15</c:v>
                </c:pt>
                <c:pt idx="11">
                  <c:v>15.1</c:v>
                </c:pt>
                <c:pt idx="12">
                  <c:v>15.2</c:v>
                </c:pt>
                <c:pt idx="13">
                  <c:v>15.3</c:v>
                </c:pt>
                <c:pt idx="14">
                  <c:v>15.4</c:v>
                </c:pt>
                <c:pt idx="15">
                  <c:v>15.5</c:v>
                </c:pt>
                <c:pt idx="16">
                  <c:v>15.6</c:v>
                </c:pt>
                <c:pt idx="17">
                  <c:v>15.7</c:v>
                </c:pt>
                <c:pt idx="18">
                  <c:v>15.8</c:v>
                </c:pt>
                <c:pt idx="19">
                  <c:v>15.9</c:v>
                </c:pt>
                <c:pt idx="20">
                  <c:v>16</c:v>
                </c:pt>
                <c:pt idx="21">
                  <c:v>16.1</c:v>
                </c:pt>
                <c:pt idx="22">
                  <c:v>16.2</c:v>
                </c:pt>
                <c:pt idx="23">
                  <c:v>16.3</c:v>
                </c:pt>
                <c:pt idx="24">
                  <c:v>16.4</c:v>
                </c:pt>
                <c:pt idx="25">
                  <c:v>16.5</c:v>
                </c:pt>
                <c:pt idx="26">
                  <c:v>16.6</c:v>
                </c:pt>
                <c:pt idx="27">
                  <c:v>16.7</c:v>
                </c:pt>
                <c:pt idx="28">
                  <c:v>16.8</c:v>
                </c:pt>
                <c:pt idx="29">
                  <c:v>16.9</c:v>
                </c:pt>
                <c:pt idx="30">
                  <c:v>17</c:v>
                </c:pt>
                <c:pt idx="31">
                  <c:v>17.1</c:v>
                </c:pt>
                <c:pt idx="32">
                  <c:v>17.2</c:v>
                </c:pt>
                <c:pt idx="33">
                  <c:v>17.3</c:v>
                </c:pt>
                <c:pt idx="34">
                  <c:v>17.4</c:v>
                </c:pt>
                <c:pt idx="35">
                  <c:v>17.5</c:v>
                </c:pt>
                <c:pt idx="36">
                  <c:v>17.6</c:v>
                </c:pt>
                <c:pt idx="37">
                  <c:v>17.7</c:v>
                </c:pt>
                <c:pt idx="38">
                  <c:v>17.8</c:v>
                </c:pt>
                <c:pt idx="39">
                  <c:v>17.9</c:v>
                </c:pt>
                <c:pt idx="40">
                  <c:v>18</c:v>
                </c:pt>
                <c:pt idx="41">
                  <c:v>18.1</c:v>
                </c:pt>
                <c:pt idx="42">
                  <c:v>18.2</c:v>
                </c:pt>
                <c:pt idx="43">
                  <c:v>18.3</c:v>
                </c:pt>
                <c:pt idx="44">
                  <c:v>18.4</c:v>
                </c:pt>
                <c:pt idx="45">
                  <c:v>18.5</c:v>
                </c:pt>
                <c:pt idx="46">
                  <c:v>18.6</c:v>
                </c:pt>
                <c:pt idx="47">
                  <c:v>18.7</c:v>
                </c:pt>
                <c:pt idx="48">
                  <c:v>18.8</c:v>
                </c:pt>
                <c:pt idx="49">
                  <c:v>18.9</c:v>
                </c:pt>
                <c:pt idx="50">
                  <c:v>19</c:v>
                </c:pt>
                <c:pt idx="51">
                  <c:v>19.1</c:v>
                </c:pt>
                <c:pt idx="52">
                  <c:v>19.2</c:v>
                </c:pt>
                <c:pt idx="53">
                  <c:v>19.3</c:v>
                </c:pt>
                <c:pt idx="54">
                  <c:v>19.4</c:v>
                </c:pt>
                <c:pt idx="55">
                  <c:v>19.5</c:v>
                </c:pt>
                <c:pt idx="56">
                  <c:v>19.6</c:v>
                </c:pt>
                <c:pt idx="57">
                  <c:v>19.7</c:v>
                </c:pt>
                <c:pt idx="58">
                  <c:v>19.8</c:v>
                </c:pt>
                <c:pt idx="59">
                  <c:v>19.9</c:v>
                </c:pt>
                <c:pt idx="60">
                  <c:v>20</c:v>
                </c:pt>
                <c:pt idx="61">
                  <c:v>20.1</c:v>
                </c:pt>
                <c:pt idx="62">
                  <c:v>20.2</c:v>
                </c:pt>
                <c:pt idx="63">
                  <c:v>20.3</c:v>
                </c:pt>
                <c:pt idx="64">
                  <c:v>20.4</c:v>
                </c:pt>
                <c:pt idx="65">
                  <c:v>20.5</c:v>
                </c:pt>
                <c:pt idx="66">
                  <c:v>20.6</c:v>
                </c:pt>
                <c:pt idx="67">
                  <c:v>20.7</c:v>
                </c:pt>
                <c:pt idx="68">
                  <c:v>20.8</c:v>
                </c:pt>
                <c:pt idx="69">
                  <c:v>20.9</c:v>
                </c:pt>
                <c:pt idx="70">
                  <c:v>21</c:v>
                </c:pt>
                <c:pt idx="71">
                  <c:v>21.1</c:v>
                </c:pt>
                <c:pt idx="72">
                  <c:v>21.2</c:v>
                </c:pt>
                <c:pt idx="73">
                  <c:v>21.3</c:v>
                </c:pt>
                <c:pt idx="74">
                  <c:v>21.4</c:v>
                </c:pt>
                <c:pt idx="75">
                  <c:v>21.5</c:v>
                </c:pt>
                <c:pt idx="76">
                  <c:v>21.6</c:v>
                </c:pt>
                <c:pt idx="77">
                  <c:v>21.7</c:v>
                </c:pt>
                <c:pt idx="78">
                  <c:v>21.8</c:v>
                </c:pt>
                <c:pt idx="79">
                  <c:v>21.9</c:v>
                </c:pt>
                <c:pt idx="80">
                  <c:v>22</c:v>
                </c:pt>
                <c:pt idx="81">
                  <c:v>22.1</c:v>
                </c:pt>
                <c:pt idx="82">
                  <c:v>22.2</c:v>
                </c:pt>
                <c:pt idx="83">
                  <c:v>22.3</c:v>
                </c:pt>
                <c:pt idx="84">
                  <c:v>22.4</c:v>
                </c:pt>
                <c:pt idx="85">
                  <c:v>22.5</c:v>
                </c:pt>
                <c:pt idx="86">
                  <c:v>22.6</c:v>
                </c:pt>
                <c:pt idx="87">
                  <c:v>22.7</c:v>
                </c:pt>
                <c:pt idx="88">
                  <c:v>22.8</c:v>
                </c:pt>
                <c:pt idx="89">
                  <c:v>22.9</c:v>
                </c:pt>
                <c:pt idx="90">
                  <c:v>23</c:v>
                </c:pt>
                <c:pt idx="91">
                  <c:v>23.1</c:v>
                </c:pt>
                <c:pt idx="92">
                  <c:v>23.2</c:v>
                </c:pt>
                <c:pt idx="93">
                  <c:v>23.3</c:v>
                </c:pt>
                <c:pt idx="94">
                  <c:v>23.4</c:v>
                </c:pt>
                <c:pt idx="95">
                  <c:v>23.5</c:v>
                </c:pt>
                <c:pt idx="96">
                  <c:v>23.6</c:v>
                </c:pt>
                <c:pt idx="97">
                  <c:v>23.7</c:v>
                </c:pt>
                <c:pt idx="98">
                  <c:v>23.8</c:v>
                </c:pt>
                <c:pt idx="99">
                  <c:v>23.9</c:v>
                </c:pt>
                <c:pt idx="100">
                  <c:v>24</c:v>
                </c:pt>
                <c:pt idx="101">
                  <c:v>24.1</c:v>
                </c:pt>
                <c:pt idx="102">
                  <c:v>24.2</c:v>
                </c:pt>
                <c:pt idx="103">
                  <c:v>24.3</c:v>
                </c:pt>
                <c:pt idx="104">
                  <c:v>24.4</c:v>
                </c:pt>
                <c:pt idx="105">
                  <c:v>24.5</c:v>
                </c:pt>
                <c:pt idx="106">
                  <c:v>24.6</c:v>
                </c:pt>
                <c:pt idx="107">
                  <c:v>24.7</c:v>
                </c:pt>
                <c:pt idx="108">
                  <c:v>24.8</c:v>
                </c:pt>
                <c:pt idx="109">
                  <c:v>24.9</c:v>
                </c:pt>
                <c:pt idx="110">
                  <c:v>25</c:v>
                </c:pt>
                <c:pt idx="111">
                  <c:v>25.1</c:v>
                </c:pt>
                <c:pt idx="112">
                  <c:v>25.2</c:v>
                </c:pt>
                <c:pt idx="113">
                  <c:v>25.3</c:v>
                </c:pt>
                <c:pt idx="114">
                  <c:v>25.4</c:v>
                </c:pt>
                <c:pt idx="115">
                  <c:v>25.5</c:v>
                </c:pt>
                <c:pt idx="116">
                  <c:v>25.6</c:v>
                </c:pt>
                <c:pt idx="117">
                  <c:v>25.7</c:v>
                </c:pt>
                <c:pt idx="118">
                  <c:v>25.8</c:v>
                </c:pt>
                <c:pt idx="119">
                  <c:v>25.9</c:v>
                </c:pt>
                <c:pt idx="120">
                  <c:v>26</c:v>
                </c:pt>
                <c:pt idx="121">
                  <c:v>26.1</c:v>
                </c:pt>
                <c:pt idx="122">
                  <c:v>26.2</c:v>
                </c:pt>
                <c:pt idx="123">
                  <c:v>26.3</c:v>
                </c:pt>
                <c:pt idx="124">
                  <c:v>26.4</c:v>
                </c:pt>
                <c:pt idx="125">
                  <c:v>26.5</c:v>
                </c:pt>
                <c:pt idx="126">
                  <c:v>26.6</c:v>
                </c:pt>
                <c:pt idx="127">
                  <c:v>26.7</c:v>
                </c:pt>
                <c:pt idx="128">
                  <c:v>26.8</c:v>
                </c:pt>
                <c:pt idx="129">
                  <c:v>26.9</c:v>
                </c:pt>
                <c:pt idx="130">
                  <c:v>27</c:v>
                </c:pt>
                <c:pt idx="131">
                  <c:v>27.1</c:v>
                </c:pt>
                <c:pt idx="132">
                  <c:v>27.2</c:v>
                </c:pt>
                <c:pt idx="133">
                  <c:v>27.3</c:v>
                </c:pt>
                <c:pt idx="134">
                  <c:v>27.4</c:v>
                </c:pt>
                <c:pt idx="135">
                  <c:v>27.5</c:v>
                </c:pt>
                <c:pt idx="136">
                  <c:v>27.6</c:v>
                </c:pt>
                <c:pt idx="137">
                  <c:v>27.7</c:v>
                </c:pt>
                <c:pt idx="138">
                  <c:v>27.8</c:v>
                </c:pt>
                <c:pt idx="139">
                  <c:v>27.9</c:v>
                </c:pt>
                <c:pt idx="140">
                  <c:v>28</c:v>
                </c:pt>
                <c:pt idx="141">
                  <c:v>28.1</c:v>
                </c:pt>
                <c:pt idx="142">
                  <c:v>28.2</c:v>
                </c:pt>
                <c:pt idx="143">
                  <c:v>28.3</c:v>
                </c:pt>
                <c:pt idx="144">
                  <c:v>28.4</c:v>
                </c:pt>
                <c:pt idx="145">
                  <c:v>28.5</c:v>
                </c:pt>
                <c:pt idx="146">
                  <c:v>28.6</c:v>
                </c:pt>
                <c:pt idx="147">
                  <c:v>28.7</c:v>
                </c:pt>
                <c:pt idx="148">
                  <c:v>28.8</c:v>
                </c:pt>
                <c:pt idx="149">
                  <c:v>28.9</c:v>
                </c:pt>
                <c:pt idx="150">
                  <c:v>29</c:v>
                </c:pt>
                <c:pt idx="151">
                  <c:v>29.1</c:v>
                </c:pt>
                <c:pt idx="152">
                  <c:v>29.2</c:v>
                </c:pt>
                <c:pt idx="153">
                  <c:v>29.3</c:v>
                </c:pt>
                <c:pt idx="154">
                  <c:v>29.4</c:v>
                </c:pt>
                <c:pt idx="155">
                  <c:v>29.5</c:v>
                </c:pt>
                <c:pt idx="156">
                  <c:v>29.6</c:v>
                </c:pt>
                <c:pt idx="157">
                  <c:v>29.7</c:v>
                </c:pt>
                <c:pt idx="158">
                  <c:v>29.8</c:v>
                </c:pt>
                <c:pt idx="159">
                  <c:v>29.9</c:v>
                </c:pt>
                <c:pt idx="160">
                  <c:v>30</c:v>
                </c:pt>
                <c:pt idx="161">
                  <c:v>30.1</c:v>
                </c:pt>
                <c:pt idx="162">
                  <c:v>30.2</c:v>
                </c:pt>
                <c:pt idx="163">
                  <c:v>30.3</c:v>
                </c:pt>
                <c:pt idx="164">
                  <c:v>30.4</c:v>
                </c:pt>
                <c:pt idx="165">
                  <c:v>30.5</c:v>
                </c:pt>
                <c:pt idx="166">
                  <c:v>30.6</c:v>
                </c:pt>
                <c:pt idx="167">
                  <c:v>30.7</c:v>
                </c:pt>
                <c:pt idx="168">
                  <c:v>30.8</c:v>
                </c:pt>
                <c:pt idx="169">
                  <c:v>30.9</c:v>
                </c:pt>
                <c:pt idx="170">
                  <c:v>31</c:v>
                </c:pt>
                <c:pt idx="171">
                  <c:v>31.1</c:v>
                </c:pt>
                <c:pt idx="172">
                  <c:v>31.2</c:v>
                </c:pt>
                <c:pt idx="173">
                  <c:v>31.3</c:v>
                </c:pt>
                <c:pt idx="174">
                  <c:v>31.4</c:v>
                </c:pt>
                <c:pt idx="175">
                  <c:v>31.5</c:v>
                </c:pt>
                <c:pt idx="176">
                  <c:v>31.6</c:v>
                </c:pt>
                <c:pt idx="177">
                  <c:v>31.7</c:v>
                </c:pt>
                <c:pt idx="178">
                  <c:v>31.8</c:v>
                </c:pt>
                <c:pt idx="179">
                  <c:v>31.9</c:v>
                </c:pt>
                <c:pt idx="180">
                  <c:v>32</c:v>
                </c:pt>
                <c:pt idx="181">
                  <c:v>32.1</c:v>
                </c:pt>
                <c:pt idx="182">
                  <c:v>32.2</c:v>
                </c:pt>
                <c:pt idx="183">
                  <c:v>32.3</c:v>
                </c:pt>
                <c:pt idx="184">
                  <c:v>32.4</c:v>
                </c:pt>
                <c:pt idx="185">
                  <c:v>32.5</c:v>
                </c:pt>
                <c:pt idx="186">
                  <c:v>32.6</c:v>
                </c:pt>
                <c:pt idx="187">
                  <c:v>32.7</c:v>
                </c:pt>
                <c:pt idx="188">
                  <c:v>32.8</c:v>
                </c:pt>
                <c:pt idx="189">
                  <c:v>32.9</c:v>
                </c:pt>
                <c:pt idx="190">
                  <c:v>33</c:v>
                </c:pt>
                <c:pt idx="191">
                  <c:v>33.1</c:v>
                </c:pt>
                <c:pt idx="192">
                  <c:v>33.2</c:v>
                </c:pt>
                <c:pt idx="193">
                  <c:v>33.3</c:v>
                </c:pt>
                <c:pt idx="194">
                  <c:v>33.4</c:v>
                </c:pt>
                <c:pt idx="195">
                  <c:v>33.5</c:v>
                </c:pt>
                <c:pt idx="196">
                  <c:v>33.6</c:v>
                </c:pt>
                <c:pt idx="197">
                  <c:v>33.7</c:v>
                </c:pt>
                <c:pt idx="198">
                  <c:v>33.8</c:v>
                </c:pt>
                <c:pt idx="199">
                  <c:v>33.9</c:v>
                </c:pt>
                <c:pt idx="200">
                  <c:v>34</c:v>
                </c:pt>
                <c:pt idx="201">
                  <c:v>34.1</c:v>
                </c:pt>
                <c:pt idx="202">
                  <c:v>34.2</c:v>
                </c:pt>
                <c:pt idx="203">
                  <c:v>34.3</c:v>
                </c:pt>
                <c:pt idx="204">
                  <c:v>34.4</c:v>
                </c:pt>
                <c:pt idx="205">
                  <c:v>34.5</c:v>
                </c:pt>
                <c:pt idx="206">
                  <c:v>34.6</c:v>
                </c:pt>
                <c:pt idx="207">
                  <c:v>34.7</c:v>
                </c:pt>
                <c:pt idx="208">
                  <c:v>34.8</c:v>
                </c:pt>
                <c:pt idx="209">
                  <c:v>34.9</c:v>
                </c:pt>
                <c:pt idx="210">
                  <c:v>35</c:v>
                </c:pt>
                <c:pt idx="211">
                  <c:v>35.1</c:v>
                </c:pt>
                <c:pt idx="212">
                  <c:v>35.2</c:v>
                </c:pt>
                <c:pt idx="213">
                  <c:v>35.3</c:v>
                </c:pt>
                <c:pt idx="214">
                  <c:v>35.4</c:v>
                </c:pt>
                <c:pt idx="215">
                  <c:v>35.5</c:v>
                </c:pt>
                <c:pt idx="216">
                  <c:v>35.6</c:v>
                </c:pt>
                <c:pt idx="217">
                  <c:v>35.7</c:v>
                </c:pt>
                <c:pt idx="218">
                  <c:v>35.8</c:v>
                </c:pt>
                <c:pt idx="219">
                  <c:v>35.9</c:v>
                </c:pt>
                <c:pt idx="220">
                  <c:v>36</c:v>
                </c:pt>
                <c:pt idx="221">
                  <c:v>36.1</c:v>
                </c:pt>
                <c:pt idx="222">
                  <c:v>36.2</c:v>
                </c:pt>
                <c:pt idx="223">
                  <c:v>36.3</c:v>
                </c:pt>
                <c:pt idx="224">
                  <c:v>36.4</c:v>
                </c:pt>
                <c:pt idx="225">
                  <c:v>36.5</c:v>
                </c:pt>
                <c:pt idx="226">
                  <c:v>36.6</c:v>
                </c:pt>
                <c:pt idx="227">
                  <c:v>36.7</c:v>
                </c:pt>
                <c:pt idx="228">
                  <c:v>36.8</c:v>
                </c:pt>
                <c:pt idx="229">
                  <c:v>36.9</c:v>
                </c:pt>
                <c:pt idx="230">
                  <c:v>37</c:v>
                </c:pt>
                <c:pt idx="231">
                  <c:v>37.1</c:v>
                </c:pt>
                <c:pt idx="232">
                  <c:v>37.2</c:v>
                </c:pt>
                <c:pt idx="233">
                  <c:v>37.3</c:v>
                </c:pt>
                <c:pt idx="234">
                  <c:v>37.4</c:v>
                </c:pt>
                <c:pt idx="235">
                  <c:v>37.5</c:v>
                </c:pt>
                <c:pt idx="236">
                  <c:v>37.6</c:v>
                </c:pt>
                <c:pt idx="237">
                  <c:v>37.7</c:v>
                </c:pt>
                <c:pt idx="238">
                  <c:v>37.8</c:v>
                </c:pt>
                <c:pt idx="239">
                  <c:v>37.9</c:v>
                </c:pt>
                <c:pt idx="240">
                  <c:v>38</c:v>
                </c:pt>
                <c:pt idx="241">
                  <c:v>38.1</c:v>
                </c:pt>
                <c:pt idx="242">
                  <c:v>38.2</c:v>
                </c:pt>
                <c:pt idx="243">
                  <c:v>38.3</c:v>
                </c:pt>
                <c:pt idx="244">
                  <c:v>38.4</c:v>
                </c:pt>
                <c:pt idx="245">
                  <c:v>38.5</c:v>
                </c:pt>
                <c:pt idx="246">
                  <c:v>38.6</c:v>
                </c:pt>
                <c:pt idx="247">
                  <c:v>38.7</c:v>
                </c:pt>
                <c:pt idx="248">
                  <c:v>38.8</c:v>
                </c:pt>
                <c:pt idx="249">
                  <c:v>38.9</c:v>
                </c:pt>
                <c:pt idx="250">
                  <c:v>39</c:v>
                </c:pt>
                <c:pt idx="251">
                  <c:v>39.1</c:v>
                </c:pt>
                <c:pt idx="252">
                  <c:v>39.2</c:v>
                </c:pt>
                <c:pt idx="253">
                  <c:v>39.3</c:v>
                </c:pt>
                <c:pt idx="254">
                  <c:v>39.4</c:v>
                </c:pt>
                <c:pt idx="255">
                  <c:v>39.5</c:v>
                </c:pt>
                <c:pt idx="256">
                  <c:v>39.6</c:v>
                </c:pt>
                <c:pt idx="257">
                  <c:v>39.7</c:v>
                </c:pt>
                <c:pt idx="258">
                  <c:v>39.8</c:v>
                </c:pt>
                <c:pt idx="259">
                  <c:v>39.9</c:v>
                </c:pt>
                <c:pt idx="260">
                  <c:v>40</c:v>
                </c:pt>
              </c:numCache>
            </c:numRef>
          </c:xVal>
          <c:yVal>
            <c:numRef>
              <c:f>EFW!$E$23:$E$283</c:f>
              <c:numCache>
                <c:ptCount val="261"/>
                <c:pt idx="0">
                  <c:v>101.77284393116291</c:v>
                </c:pt>
                <c:pt idx="1">
                  <c:v>104.15159641579237</c:v>
                </c:pt>
                <c:pt idx="2">
                  <c:v>106.57730473827581</c:v>
                </c:pt>
                <c:pt idx="3">
                  <c:v>109.05067561975001</c:v>
                </c:pt>
                <c:pt idx="4">
                  <c:v>111.57242125340177</c:v>
                </c:pt>
                <c:pt idx="5">
                  <c:v>114.14325922787833</c:v>
                </c:pt>
                <c:pt idx="6">
                  <c:v>116.76391244744903</c:v>
                </c:pt>
                <c:pt idx="7">
                  <c:v>119.43510904889577</c:v>
                </c:pt>
                <c:pt idx="8">
                  <c:v>122.15758231510365</c:v>
                </c:pt>
                <c:pt idx="9">
                  <c:v>124.93207058532374</c:v>
                </c:pt>
                <c:pt idx="10">
                  <c:v>127.7593171620897</c:v>
                </c:pt>
                <c:pt idx="11">
                  <c:v>130.640070214759</c:v>
                </c:pt>
                <c:pt idx="12">
                  <c:v>133.57508267966006</c:v>
                </c:pt>
                <c:pt idx="13">
                  <c:v>136.56511215682468</c:v>
                </c:pt>
                <c:pt idx="14">
                  <c:v>139.6109208032827</c:v>
                </c:pt>
                <c:pt idx="15">
                  <c:v>142.7132752229068</c:v>
                </c:pt>
                <c:pt idx="16">
                  <c:v>145.87294635278317</c:v>
                </c:pt>
                <c:pt idx="17">
                  <c:v>149.09070934609895</c:v>
                </c:pt>
                <c:pt idx="18">
                  <c:v>152.3673434515285</c:v>
                </c:pt>
                <c:pt idx="19">
                  <c:v>155.70363188910653</c:v>
                </c:pt>
                <c:pt idx="20">
                  <c:v>159.10036172257574</c:v>
                </c:pt>
                <c:pt idx="21">
                  <c:v>162.55832372820296</c:v>
                </c:pt>
                <c:pt idx="22">
                  <c:v>166.0783122600491</c:v>
                </c:pt>
                <c:pt idx="23">
                  <c:v>169.66112511169135</c:v>
                </c:pt>
                <c:pt idx="24">
                  <c:v>173.30756337438956</c:v>
                </c:pt>
                <c:pt idx="25">
                  <c:v>177.01843129169356</c:v>
                </c:pt>
                <c:pt idx="26">
                  <c:v>180.7945361104896</c:v>
                </c:pt>
                <c:pt idx="27">
                  <c:v>184.63668792848387</c:v>
                </c:pt>
                <c:pt idx="28">
                  <c:v>188.54569953812683</c:v>
                </c:pt>
                <c:pt idx="29">
                  <c:v>192.52238626697743</c:v>
                </c:pt>
                <c:pt idx="30">
                  <c:v>196.56756581451623</c:v>
                </c:pt>
                <c:pt idx="31">
                  <c:v>200.68205808540665</c:v>
                </c:pt>
                <c:pt idx="32">
                  <c:v>204.8666850192229</c:v>
                </c:pt>
                <c:pt idx="33">
                  <c:v>209.12227041664016</c:v>
                </c:pt>
                <c:pt idx="34">
                  <c:v>213.4496397621111</c:v>
                </c:pt>
                <c:pt idx="35">
                  <c:v>217.84962004303762</c:v>
                </c:pt>
                <c:pt idx="36">
                  <c:v>222.3230395654464</c:v>
                </c:pt>
                <c:pt idx="37">
                  <c:v>226.87072776619465</c:v>
                </c:pt>
                <c:pt idx="38">
                  <c:v>231.49351502172485</c:v>
                </c:pt>
                <c:pt idx="39">
                  <c:v>236.19223245337415</c:v>
                </c:pt>
                <c:pt idx="40">
                  <c:v>240.96771172928376</c:v>
                </c:pt>
                <c:pt idx="41">
                  <c:v>245.82078486291226</c:v>
                </c:pt>
                <c:pt idx="42">
                  <c:v>250.75228400819012</c:v>
                </c:pt>
                <c:pt idx="43">
                  <c:v>255.76304125134476</c:v>
                </c:pt>
                <c:pt idx="44">
                  <c:v>260.8538883994182</c:v>
                </c:pt>
                <c:pt idx="45">
                  <c:v>266.02565676551376</c:v>
                </c:pt>
                <c:pt idx="46">
                  <c:v>271.27917695080936</c:v>
                </c:pt>
                <c:pt idx="47">
                  <c:v>276.6152786233676</c:v>
                </c:pt>
                <c:pt idx="48">
                  <c:v>282.03479029378553</c:v>
                </c:pt>
                <c:pt idx="49">
                  <c:v>287.5385390877187</c:v>
                </c:pt>
                <c:pt idx="50">
                  <c:v>293.1273505153251</c:v>
                </c:pt>
                <c:pt idx="51">
                  <c:v>298.8020482376759</c:v>
                </c:pt>
                <c:pt idx="52">
                  <c:v>304.5634538301711</c:v>
                </c:pt>
                <c:pt idx="53">
                  <c:v>310.4123865430163</c:v>
                </c:pt>
                <c:pt idx="54">
                  <c:v>316.3496630588024</c:v>
                </c:pt>
                <c:pt idx="55">
                  <c:v>322.3760972472473</c:v>
                </c:pt>
                <c:pt idx="56">
                  <c:v>328.4924999171529</c:v>
                </c:pt>
                <c:pt idx="57">
                  <c:v>334.6996785656269</c:v>
                </c:pt>
                <c:pt idx="58">
                  <c:v>340.9984371246354</c:v>
                </c:pt>
                <c:pt idx="59">
                  <c:v>347.38957570493767</c:v>
                </c:pt>
                <c:pt idx="60">
                  <c:v>353.87389033747854</c:v>
                </c:pt>
                <c:pt idx="61">
                  <c:v>360.4521727122847</c:v>
                </c:pt>
                <c:pt idx="62">
                  <c:v>367.1252099149452</c:v>
                </c:pt>
                <c:pt idx="63">
                  <c:v>373.89378416073936</c:v>
                </c:pt>
                <c:pt idx="64">
                  <c:v>380.758672526474</c:v>
                </c:pt>
                <c:pt idx="65">
                  <c:v>387.7206466801205</c:v>
                </c:pt>
                <c:pt idx="66">
                  <c:v>394.7804726083016</c:v>
                </c:pt>
                <c:pt idx="67">
                  <c:v>401.9389103417228</c:v>
                </c:pt>
                <c:pt idx="68">
                  <c:v>409.1967136786178</c:v>
                </c:pt>
                <c:pt idx="69">
                  <c:v>416.55462990628484</c:v>
                </c:pt>
                <c:pt idx="70">
                  <c:v>424.0133995207995</c:v>
                </c:pt>
                <c:pt idx="71">
                  <c:v>431.5737559449876</c:v>
                </c:pt>
                <c:pt idx="72">
                  <c:v>439.2364252447355</c:v>
                </c:pt>
                <c:pt idx="73">
                  <c:v>447.0021258437363</c:v>
                </c:pt>
                <c:pt idx="74">
                  <c:v>454.87156823674474</c:v>
                </c:pt>
                <c:pt idx="75">
                  <c:v>462.8454547014525</c:v>
                </c:pt>
                <c:pt idx="76">
                  <c:v>470.9244790090467</c:v>
                </c:pt>
                <c:pt idx="77">
                  <c:v>479.10932613357124</c:v>
                </c:pt>
                <c:pt idx="78">
                  <c:v>487.4006719601736</c:v>
                </c:pt>
                <c:pt idx="79">
                  <c:v>495.79918299233486</c:v>
                </c:pt>
                <c:pt idx="80">
                  <c:v>504.30551605818175</c:v>
                </c:pt>
                <c:pt idx="81">
                  <c:v>512.9203180159795</c:v>
                </c:pt>
                <c:pt idx="82">
                  <c:v>521.6442254589099</c:v>
                </c:pt>
                <c:pt idx="83">
                  <c:v>530.4778644192335</c:v>
                </c:pt>
                <c:pt idx="84">
                  <c:v>539.4218500719464</c:v>
                </c:pt>
                <c:pt idx="85">
                  <c:v>548.4767864380217</c:v>
                </c:pt>
                <c:pt idx="86">
                  <c:v>557.643266087368</c:v>
                </c:pt>
                <c:pt idx="87">
                  <c:v>566.9218698415851</c:v>
                </c:pt>
                <c:pt idx="88">
                  <c:v>576.3131664766535</c:v>
                </c:pt>
                <c:pt idx="89">
                  <c:v>585.8177124256383</c:v>
                </c:pt>
                <c:pt idx="90">
                  <c:v>595.4360514815528</c:v>
                </c:pt>
                <c:pt idx="91">
                  <c:v>605.1687145004659</c:v>
                </c:pt>
                <c:pt idx="92">
                  <c:v>615.0162191049853</c:v>
                </c:pt>
                <c:pt idx="93">
                  <c:v>624.9790693882294</c:v>
                </c:pt>
                <c:pt idx="94">
                  <c:v>635.0577556183908</c:v>
                </c:pt>
                <c:pt idx="95">
                  <c:v>645.2527539440258</c:v>
                </c:pt>
                <c:pt idx="96">
                  <c:v>655.564526100181</c:v>
                </c:pt>
                <c:pt idx="97">
                  <c:v>665.9935191154779</c:v>
                </c:pt>
                <c:pt idx="98">
                  <c:v>676.5401650202607</c:v>
                </c:pt>
                <c:pt idx="99">
                  <c:v>687.2048805559557</c:v>
                </c:pt>
                <c:pt idx="100">
                  <c:v>697.9880668857422</c:v>
                </c:pt>
                <c:pt idx="101">
                  <c:v>708.8901093066592</c:v>
                </c:pt>
                <c:pt idx="102">
                  <c:v>719.9113769632758</c:v>
                </c:pt>
                <c:pt idx="103">
                  <c:v>731.0522225630481</c:v>
                </c:pt>
                <c:pt idx="104">
                  <c:v>742.3129820934817</c:v>
                </c:pt>
                <c:pt idx="105">
                  <c:v>753.6939745412286</c:v>
                </c:pt>
                <c:pt idx="106">
                  <c:v>765.1955016132375</c:v>
                </c:pt>
                <c:pt idx="107">
                  <c:v>776.8178474600786</c:v>
                </c:pt>
                <c:pt idx="108">
                  <c:v>788.5612784015891</c:v>
                </c:pt>
                <c:pt idx="109">
                  <c:v>800.426042654932</c:v>
                </c:pt>
                <c:pt idx="110">
                  <c:v>812.4123700652201</c:v>
                </c:pt>
                <c:pt idx="111">
                  <c:v>824.5204718388101</c:v>
                </c:pt>
                <c:pt idx="112">
                  <c:v>836.7505402794112</c:v>
                </c:pt>
                <c:pt idx="113">
                  <c:v>849.1027485271239</c:v>
                </c:pt>
                <c:pt idx="114">
                  <c:v>861.5772503005151</c:v>
                </c:pt>
                <c:pt idx="115">
                  <c:v>874.1741796418974</c:v>
                </c:pt>
                <c:pt idx="116">
                  <c:v>886.8936506658897</c:v>
                </c:pt>
                <c:pt idx="117">
                  <c:v>899.7357573114169</c:v>
                </c:pt>
                <c:pt idx="118">
                  <c:v>912.7005730972585</c:v>
                </c:pt>
                <c:pt idx="119">
                  <c:v>925.7881508812695</c:v>
                </c:pt>
                <c:pt idx="120">
                  <c:v>938.9985226233885</c:v>
                </c:pt>
                <c:pt idx="121">
                  <c:v>952.331699152579</c:v>
                </c:pt>
                <c:pt idx="122">
                  <c:v>965.7876699378036</c:v>
                </c:pt>
                <c:pt idx="123">
                  <c:v>979.3664028631509</c:v>
                </c:pt>
                <c:pt idx="124">
                  <c:v>993.0678440072451</c:v>
                </c:pt>
                <c:pt idx="125">
                  <c:v>1006.8919174270698</c:v>
                </c:pt>
                <c:pt idx="126">
                  <c:v>1020.8385249462781</c:v>
                </c:pt>
                <c:pt idx="127">
                  <c:v>1034.9075459481564</c:v>
                </c:pt>
                <c:pt idx="128">
                  <c:v>1049.098837173338</c:v>
                </c:pt>
                <c:pt idx="129">
                  <c:v>1063.4122325223655</c:v>
                </c:pt>
                <c:pt idx="130">
                  <c:v>1077.8475428632469</c:v>
                </c:pt>
                <c:pt idx="131">
                  <c:v>1092.404555844092</c:v>
                </c:pt>
                <c:pt idx="132">
                  <c:v>1107.0830357109432</c:v>
                </c:pt>
                <c:pt idx="133">
                  <c:v>1121.8827231309342</c:v>
                </c:pt>
                <c:pt idx="134">
                  <c:v>1136.803335020852</c:v>
                </c:pt>
                <c:pt idx="135">
                  <c:v>1151.8445643812317</c:v>
                </c:pt>
                <c:pt idx="136">
                  <c:v>1167.0060801360723</c:v>
                </c:pt>
                <c:pt idx="137">
                  <c:v>1182.2875269782967</c:v>
                </c:pt>
                <c:pt idx="138">
                  <c:v>1197.688525221042</c:v>
                </c:pt>
                <c:pt idx="139">
                  <c:v>1213.2086706548853</c:v>
                </c:pt>
                <c:pt idx="140">
                  <c:v>1228.847534411101</c:v>
                </c:pt>
                <c:pt idx="141">
                  <c:v>1244.6046628310494</c:v>
                </c:pt>
                <c:pt idx="142">
                  <c:v>1260.4795773417914</c:v>
                </c:pt>
                <c:pt idx="143">
                  <c:v>1276.4717743380163</c:v>
                </c:pt>
                <c:pt idx="144">
                  <c:v>1292.5807250703808</c:v>
                </c:pt>
                <c:pt idx="145">
                  <c:v>1308.8058755403404</c:v>
                </c:pt>
                <c:pt idx="146">
                  <c:v>1325.1466464015512</c:v>
                </c:pt>
                <c:pt idx="147">
                  <c:v>1341.602432867967</c:v>
                </c:pt>
                <c:pt idx="148">
                  <c:v>1358.1726046286392</c:v>
                </c:pt>
                <c:pt idx="149">
                  <c:v>1374.8565057693856</c:v>
                </c:pt>
                <c:pt idx="150">
                  <c:v>1391.653454701338</c:v>
                </c:pt>
                <c:pt idx="151">
                  <c:v>1408.5627440964606</c:v>
                </c:pt>
                <c:pt idx="152">
                  <c:v>1425.5836408301361</c:v>
                </c:pt>
                <c:pt idx="153">
                  <c:v>1442.7153859308662</c:v>
                </c:pt>
                <c:pt idx="154">
                  <c:v>1459.957194537143</c:v>
                </c:pt>
                <c:pt idx="155">
                  <c:v>1477.3082558615843</c:v>
                </c:pt>
                <c:pt idx="156">
                  <c:v>1494.767733162377</c:v>
                </c:pt>
                <c:pt idx="157">
                  <c:v>1512.3347637220847</c:v>
                </c:pt>
                <c:pt idx="158">
                  <c:v>1530.0084588338914</c:v>
                </c:pt>
                <c:pt idx="159">
                  <c:v>1547.7879037953085</c:v>
                </c:pt>
                <c:pt idx="160">
                  <c:v>1565.6721579094294</c:v>
                </c:pt>
                <c:pt idx="161">
                  <c:v>1583.660254493748</c:v>
                </c:pt>
                <c:pt idx="162">
                  <c:v>1601.751200896605</c:v>
                </c:pt>
                <c:pt idx="163">
                  <c:v>1619.9439785213067</c:v>
                </c:pt>
                <c:pt idx="164">
                  <c:v>1638.237542857917</c:v>
                </c:pt>
                <c:pt idx="165">
                  <c:v>1656.630823522824</c:v>
                </c:pt>
                <c:pt idx="166">
                  <c:v>1675.1227243060534</c:v>
                </c:pt>
                <c:pt idx="167">
                  <c:v>1693.7121232263971</c:v>
                </c:pt>
                <c:pt idx="168">
                  <c:v>1712.3978725943475</c:v>
                </c:pt>
                <c:pt idx="169">
                  <c:v>1731.1787990829157</c:v>
                </c:pt>
                <c:pt idx="170">
                  <c:v>1750.0537038062828</c:v>
                </c:pt>
                <c:pt idx="171">
                  <c:v>1769.0213624063726</c:v>
                </c:pt>
                <c:pt idx="172">
                  <c:v>1788.0805251473025</c:v>
                </c:pt>
                <c:pt idx="173">
                  <c:v>1807.2299170177585</c:v>
                </c:pt>
                <c:pt idx="174">
                  <c:v>1826.4682378412879</c:v>
                </c:pt>
                <c:pt idx="175">
                  <c:v>1845.7941623945187</c:v>
                </c:pt>
                <c:pt idx="176">
                  <c:v>1865.206340533301</c:v>
                </c:pt>
                <c:pt idx="177">
                  <c:v>1884.7033973267526</c:v>
                </c:pt>
                <c:pt idx="178">
                  <c:v>1904.2839331992805</c:v>
                </c:pt>
                <c:pt idx="179">
                  <c:v>1923.946524080436</c:v>
                </c:pt>
                <c:pt idx="180">
                  <c:v>1943.6897215627187</c:v>
                </c:pt>
                <c:pt idx="181">
                  <c:v>1963.5120530672293</c:v>
                </c:pt>
                <c:pt idx="182">
                  <c:v>1983.4120220172206</c:v>
                </c:pt>
                <c:pt idx="183">
                  <c:v>2003.3881080194494</c:v>
                </c:pt>
                <c:pt idx="184">
                  <c:v>2023.4387670533729</c:v>
                </c:pt>
                <c:pt idx="185">
                  <c:v>2043.5624316680958</c:v>
                </c:pt>
                <c:pt idx="186">
                  <c:v>2063.7575111871174</c:v>
                </c:pt>
                <c:pt idx="187">
                  <c:v>2084.022391920761</c:v>
                </c:pt>
                <c:pt idx="188">
                  <c:v>2104.355437386294</c:v>
                </c:pt>
                <c:pt idx="189">
                  <c:v>2124.75498853569</c:v>
                </c:pt>
                <c:pt idx="190">
                  <c:v>2145.21936399097</c:v>
                </c:pt>
                <c:pt idx="191">
                  <c:v>2165.7468602871068</c:v>
                </c:pt>
                <c:pt idx="192">
                  <c:v>2186.335752122409</c:v>
                </c:pt>
                <c:pt idx="193">
                  <c:v>2206.9842926163374</c:v>
                </c:pt>
                <c:pt idx="194">
                  <c:v>2227.6907135747188</c:v>
                </c:pt>
                <c:pt idx="195">
                  <c:v>2248.4532257622545</c:v>
                </c:pt>
                <c:pt idx="196">
                  <c:v>2269.2700191822987</c:v>
                </c:pt>
                <c:pt idx="197">
                  <c:v>2290.139263363828</c:v>
                </c:pt>
                <c:pt idx="198">
                  <c:v>2311.0591076554756</c:v>
                </c:pt>
                <c:pt idx="199">
                  <c:v>2332.0276815267002</c:v>
                </c:pt>
                <c:pt idx="200">
                  <c:v>2353.043094875821</c:v>
                </c:pt>
                <c:pt idx="201">
                  <c:v>2374.1034383449933</c:v>
                </c:pt>
                <c:pt idx="202">
                  <c:v>2395.2067836419633</c:v>
                </c:pt>
                <c:pt idx="203">
                  <c:v>2416.3511838685404</c:v>
                </c:pt>
                <c:pt idx="204">
                  <c:v>2437.534673855714</c:v>
                </c:pt>
                <c:pt idx="205">
                  <c:v>2458.7552705052685</c:v>
                </c:pt>
                <c:pt idx="206">
                  <c:v>2480.0109731378566</c:v>
                </c:pt>
                <c:pt idx="207">
                  <c:v>2501.2997638474208</c:v>
                </c:pt>
                <c:pt idx="208">
                  <c:v>2522.619607861829</c:v>
                </c:pt>
                <c:pt idx="209">
                  <c:v>2543.9684539096984</c:v>
                </c:pt>
                <c:pt idx="210">
                  <c:v>2565.3442345931667</c:v>
                </c:pt>
                <c:pt idx="211">
                  <c:v>2586.74486676667</c:v>
                </c:pt>
                <c:pt idx="212">
                  <c:v>2608.1682519215005</c:v>
                </c:pt>
                <c:pt idx="213">
                  <c:v>2629.6122765760388</c:v>
                </c:pt>
                <c:pt idx="214">
                  <c:v>2651.0748126716016</c:v>
                </c:pt>
                <c:pt idx="215">
                  <c:v>2672.553717973735</c:v>
                </c:pt>
                <c:pt idx="216">
                  <c:v>2694.0468364788553</c:v>
                </c:pt>
                <c:pt idx="217">
                  <c:v>2715.5519988261076</c:v>
                </c:pt>
                <c:pt idx="218">
                  <c:v>2737.0670227143064</c:v>
                </c:pt>
                <c:pt idx="219">
                  <c:v>2758.5897133238627</c:v>
                </c:pt>
                <c:pt idx="220">
                  <c:v>2780.1178637435287</c:v>
                </c:pt>
                <c:pt idx="221">
                  <c:v>2801.6492554018373</c:v>
                </c:pt>
                <c:pt idx="222">
                  <c:v>2823.181658503132</c:v>
                </c:pt>
                <c:pt idx="223">
                  <c:v>2844.71283246801</c:v>
                </c:pt>
                <c:pt idx="224">
                  <c:v>2866.240526378059</c:v>
                </c:pt>
                <c:pt idx="225">
                  <c:v>2887.7624794247613</c:v>
                </c:pt>
                <c:pt idx="226">
                  <c:v>2909.276421362377</c:v>
                </c:pt>
                <c:pt idx="227">
                  <c:v>2930.7800729647342</c:v>
                </c:pt>
                <c:pt idx="228">
                  <c:v>2952.2711464857207</c:v>
                </c:pt>
                <c:pt idx="229">
                  <c:v>2973.7473461232903</c:v>
                </c:pt>
                <c:pt idx="230">
                  <c:v>2995.2063684870536</c:v>
                </c:pt>
                <c:pt idx="231">
                  <c:v>3016.6459030689334</c:v>
                </c:pt>
                <c:pt idx="232">
                  <c:v>3038.063632717127</c:v>
                </c:pt>
                <c:pt idx="233">
                  <c:v>3059.457234112879</c:v>
                </c:pt>
                <c:pt idx="234">
                  <c:v>3080.824378250276</c:v>
                </c:pt>
                <c:pt idx="235">
                  <c:v>3102.162730918431</c:v>
                </c:pt>
                <c:pt idx="236">
                  <c:v>3123.469953186411</c:v>
                </c:pt>
                <c:pt idx="237">
                  <c:v>3144.7437018903834</c:v>
                </c:pt>
                <c:pt idx="238">
                  <c:v>3165.9816301229566</c:v>
                </c:pt>
                <c:pt idx="239">
                  <c:v>3187.181387724638</c:v>
                </c:pt>
                <c:pt idx="240">
                  <c:v>3208.3406217770166</c:v>
                </c:pt>
                <c:pt idx="241">
                  <c:v>3229.4569770977223</c:v>
                </c:pt>
                <c:pt idx="242">
                  <c:v>3250.5280967370213</c:v>
                </c:pt>
                <c:pt idx="243">
                  <c:v>3271.5516224755897</c:v>
                </c:pt>
                <c:pt idx="244">
                  <c:v>3292.5251953236675</c:v>
                </c:pt>
                <c:pt idx="245">
                  <c:v>3313.4464560212155</c:v>
                </c:pt>
                <c:pt idx="246">
                  <c:v>3334.3130455389473</c:v>
                </c:pt>
                <c:pt idx="247">
                  <c:v>3355.122605580097</c:v>
                </c:pt>
                <c:pt idx="248">
                  <c:v>3375.8727790827393</c:v>
                </c:pt>
                <c:pt idx="249">
                  <c:v>3396.5612107224983</c:v>
                </c:pt>
                <c:pt idx="250">
                  <c:v>3417.185547415566</c:v>
                </c:pt>
                <c:pt idx="251">
                  <c:v>3437.7434388216166</c:v>
                </c:pt>
                <c:pt idx="252">
                  <c:v>3458.2325378468195</c:v>
                </c:pt>
                <c:pt idx="253">
                  <c:v>3478.6505011464346</c:v>
                </c:pt>
                <c:pt idx="254">
                  <c:v>3498.9949896270214</c:v>
                </c:pt>
                <c:pt idx="255">
                  <c:v>3519.263668948128</c:v>
                </c:pt>
                <c:pt idx="256">
                  <c:v>3539.4542100231088</c:v>
                </c:pt>
                <c:pt idx="257">
                  <c:v>3559.5642895190467</c:v>
                </c:pt>
                <c:pt idx="258">
                  <c:v>3579.591590355713</c:v>
                </c:pt>
                <c:pt idx="259">
                  <c:v>3599.533802203085</c:v>
                </c:pt>
                <c:pt idx="260">
                  <c:v>3619.3886219775745</c:v>
                </c:pt>
              </c:numCache>
            </c:numRef>
          </c:yVal>
          <c:smooth val="1"/>
        </c:ser>
        <c:ser>
          <c:idx val="4"/>
          <c:order val="4"/>
          <c:tx>
            <c:v>95th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EFW!$A$23:$A$283</c:f>
              <c:numCache>
                <c:ptCount val="261"/>
                <c:pt idx="0">
                  <c:v>14</c:v>
                </c:pt>
                <c:pt idx="1">
                  <c:v>14.1</c:v>
                </c:pt>
                <c:pt idx="2">
                  <c:v>14.2</c:v>
                </c:pt>
                <c:pt idx="3">
                  <c:v>14.3</c:v>
                </c:pt>
                <c:pt idx="4">
                  <c:v>14.4</c:v>
                </c:pt>
                <c:pt idx="5">
                  <c:v>14.5</c:v>
                </c:pt>
                <c:pt idx="6">
                  <c:v>14.6</c:v>
                </c:pt>
                <c:pt idx="7">
                  <c:v>14.7</c:v>
                </c:pt>
                <c:pt idx="8">
                  <c:v>14.8</c:v>
                </c:pt>
                <c:pt idx="9">
                  <c:v>14.9</c:v>
                </c:pt>
                <c:pt idx="10">
                  <c:v>15</c:v>
                </c:pt>
                <c:pt idx="11">
                  <c:v>15.1</c:v>
                </c:pt>
                <c:pt idx="12">
                  <c:v>15.2</c:v>
                </c:pt>
                <c:pt idx="13">
                  <c:v>15.3</c:v>
                </c:pt>
                <c:pt idx="14">
                  <c:v>15.4</c:v>
                </c:pt>
                <c:pt idx="15">
                  <c:v>15.5</c:v>
                </c:pt>
                <c:pt idx="16">
                  <c:v>15.6</c:v>
                </c:pt>
                <c:pt idx="17">
                  <c:v>15.7</c:v>
                </c:pt>
                <c:pt idx="18">
                  <c:v>15.8</c:v>
                </c:pt>
                <c:pt idx="19">
                  <c:v>15.9</c:v>
                </c:pt>
                <c:pt idx="20">
                  <c:v>16</c:v>
                </c:pt>
                <c:pt idx="21">
                  <c:v>16.1</c:v>
                </c:pt>
                <c:pt idx="22">
                  <c:v>16.2</c:v>
                </c:pt>
                <c:pt idx="23">
                  <c:v>16.3</c:v>
                </c:pt>
                <c:pt idx="24">
                  <c:v>16.4</c:v>
                </c:pt>
                <c:pt idx="25">
                  <c:v>16.5</c:v>
                </c:pt>
                <c:pt idx="26">
                  <c:v>16.6</c:v>
                </c:pt>
                <c:pt idx="27">
                  <c:v>16.7</c:v>
                </c:pt>
                <c:pt idx="28">
                  <c:v>16.8</c:v>
                </c:pt>
                <c:pt idx="29">
                  <c:v>16.9</c:v>
                </c:pt>
                <c:pt idx="30">
                  <c:v>17</c:v>
                </c:pt>
                <c:pt idx="31">
                  <c:v>17.1</c:v>
                </c:pt>
                <c:pt idx="32">
                  <c:v>17.2</c:v>
                </c:pt>
                <c:pt idx="33">
                  <c:v>17.3</c:v>
                </c:pt>
                <c:pt idx="34">
                  <c:v>17.4</c:v>
                </c:pt>
                <c:pt idx="35">
                  <c:v>17.5</c:v>
                </c:pt>
                <c:pt idx="36">
                  <c:v>17.6</c:v>
                </c:pt>
                <c:pt idx="37">
                  <c:v>17.7</c:v>
                </c:pt>
                <c:pt idx="38">
                  <c:v>17.8</c:v>
                </c:pt>
                <c:pt idx="39">
                  <c:v>17.9</c:v>
                </c:pt>
                <c:pt idx="40">
                  <c:v>18</c:v>
                </c:pt>
                <c:pt idx="41">
                  <c:v>18.1</c:v>
                </c:pt>
                <c:pt idx="42">
                  <c:v>18.2</c:v>
                </c:pt>
                <c:pt idx="43">
                  <c:v>18.3</c:v>
                </c:pt>
                <c:pt idx="44">
                  <c:v>18.4</c:v>
                </c:pt>
                <c:pt idx="45">
                  <c:v>18.5</c:v>
                </c:pt>
                <c:pt idx="46">
                  <c:v>18.6</c:v>
                </c:pt>
                <c:pt idx="47">
                  <c:v>18.7</c:v>
                </c:pt>
                <c:pt idx="48">
                  <c:v>18.8</c:v>
                </c:pt>
                <c:pt idx="49">
                  <c:v>18.9</c:v>
                </c:pt>
                <c:pt idx="50">
                  <c:v>19</c:v>
                </c:pt>
                <c:pt idx="51">
                  <c:v>19.1</c:v>
                </c:pt>
                <c:pt idx="52">
                  <c:v>19.2</c:v>
                </c:pt>
                <c:pt idx="53">
                  <c:v>19.3</c:v>
                </c:pt>
                <c:pt idx="54">
                  <c:v>19.4</c:v>
                </c:pt>
                <c:pt idx="55">
                  <c:v>19.5</c:v>
                </c:pt>
                <c:pt idx="56">
                  <c:v>19.6</c:v>
                </c:pt>
                <c:pt idx="57">
                  <c:v>19.7</c:v>
                </c:pt>
                <c:pt idx="58">
                  <c:v>19.8</c:v>
                </c:pt>
                <c:pt idx="59">
                  <c:v>19.9</c:v>
                </c:pt>
                <c:pt idx="60">
                  <c:v>20</c:v>
                </c:pt>
                <c:pt idx="61">
                  <c:v>20.1</c:v>
                </c:pt>
                <c:pt idx="62">
                  <c:v>20.2</c:v>
                </c:pt>
                <c:pt idx="63">
                  <c:v>20.3</c:v>
                </c:pt>
                <c:pt idx="64">
                  <c:v>20.4</c:v>
                </c:pt>
                <c:pt idx="65">
                  <c:v>20.5</c:v>
                </c:pt>
                <c:pt idx="66">
                  <c:v>20.6</c:v>
                </c:pt>
                <c:pt idx="67">
                  <c:v>20.7</c:v>
                </c:pt>
                <c:pt idx="68">
                  <c:v>20.8</c:v>
                </c:pt>
                <c:pt idx="69">
                  <c:v>20.9</c:v>
                </c:pt>
                <c:pt idx="70">
                  <c:v>21</c:v>
                </c:pt>
                <c:pt idx="71">
                  <c:v>21.1</c:v>
                </c:pt>
                <c:pt idx="72">
                  <c:v>21.2</c:v>
                </c:pt>
                <c:pt idx="73">
                  <c:v>21.3</c:v>
                </c:pt>
                <c:pt idx="74">
                  <c:v>21.4</c:v>
                </c:pt>
                <c:pt idx="75">
                  <c:v>21.5</c:v>
                </c:pt>
                <c:pt idx="76">
                  <c:v>21.6</c:v>
                </c:pt>
                <c:pt idx="77">
                  <c:v>21.7</c:v>
                </c:pt>
                <c:pt idx="78">
                  <c:v>21.8</c:v>
                </c:pt>
                <c:pt idx="79">
                  <c:v>21.9</c:v>
                </c:pt>
                <c:pt idx="80">
                  <c:v>22</c:v>
                </c:pt>
                <c:pt idx="81">
                  <c:v>22.1</c:v>
                </c:pt>
                <c:pt idx="82">
                  <c:v>22.2</c:v>
                </c:pt>
                <c:pt idx="83">
                  <c:v>22.3</c:v>
                </c:pt>
                <c:pt idx="84">
                  <c:v>22.4</c:v>
                </c:pt>
                <c:pt idx="85">
                  <c:v>22.5</c:v>
                </c:pt>
                <c:pt idx="86">
                  <c:v>22.6</c:v>
                </c:pt>
                <c:pt idx="87">
                  <c:v>22.7</c:v>
                </c:pt>
                <c:pt idx="88">
                  <c:v>22.8</c:v>
                </c:pt>
                <c:pt idx="89">
                  <c:v>22.9</c:v>
                </c:pt>
                <c:pt idx="90">
                  <c:v>23</c:v>
                </c:pt>
                <c:pt idx="91">
                  <c:v>23.1</c:v>
                </c:pt>
                <c:pt idx="92">
                  <c:v>23.2</c:v>
                </c:pt>
                <c:pt idx="93">
                  <c:v>23.3</c:v>
                </c:pt>
                <c:pt idx="94">
                  <c:v>23.4</c:v>
                </c:pt>
                <c:pt idx="95">
                  <c:v>23.5</c:v>
                </c:pt>
                <c:pt idx="96">
                  <c:v>23.6</c:v>
                </c:pt>
                <c:pt idx="97">
                  <c:v>23.7</c:v>
                </c:pt>
                <c:pt idx="98">
                  <c:v>23.8</c:v>
                </c:pt>
                <c:pt idx="99">
                  <c:v>23.9</c:v>
                </c:pt>
                <c:pt idx="100">
                  <c:v>24</c:v>
                </c:pt>
                <c:pt idx="101">
                  <c:v>24.1</c:v>
                </c:pt>
                <c:pt idx="102">
                  <c:v>24.2</c:v>
                </c:pt>
                <c:pt idx="103">
                  <c:v>24.3</c:v>
                </c:pt>
                <c:pt idx="104">
                  <c:v>24.4</c:v>
                </c:pt>
                <c:pt idx="105">
                  <c:v>24.5</c:v>
                </c:pt>
                <c:pt idx="106">
                  <c:v>24.6</c:v>
                </c:pt>
                <c:pt idx="107">
                  <c:v>24.7</c:v>
                </c:pt>
                <c:pt idx="108">
                  <c:v>24.8</c:v>
                </c:pt>
                <c:pt idx="109">
                  <c:v>24.9</c:v>
                </c:pt>
                <c:pt idx="110">
                  <c:v>25</c:v>
                </c:pt>
                <c:pt idx="111">
                  <c:v>25.1</c:v>
                </c:pt>
                <c:pt idx="112">
                  <c:v>25.2</c:v>
                </c:pt>
                <c:pt idx="113">
                  <c:v>25.3</c:v>
                </c:pt>
                <c:pt idx="114">
                  <c:v>25.4</c:v>
                </c:pt>
                <c:pt idx="115">
                  <c:v>25.5</c:v>
                </c:pt>
                <c:pt idx="116">
                  <c:v>25.6</c:v>
                </c:pt>
                <c:pt idx="117">
                  <c:v>25.7</c:v>
                </c:pt>
                <c:pt idx="118">
                  <c:v>25.8</c:v>
                </c:pt>
                <c:pt idx="119">
                  <c:v>25.9</c:v>
                </c:pt>
                <c:pt idx="120">
                  <c:v>26</c:v>
                </c:pt>
                <c:pt idx="121">
                  <c:v>26.1</c:v>
                </c:pt>
                <c:pt idx="122">
                  <c:v>26.2</c:v>
                </c:pt>
                <c:pt idx="123">
                  <c:v>26.3</c:v>
                </c:pt>
                <c:pt idx="124">
                  <c:v>26.4</c:v>
                </c:pt>
                <c:pt idx="125">
                  <c:v>26.5</c:v>
                </c:pt>
                <c:pt idx="126">
                  <c:v>26.6</c:v>
                </c:pt>
                <c:pt idx="127">
                  <c:v>26.7</c:v>
                </c:pt>
                <c:pt idx="128">
                  <c:v>26.8</c:v>
                </c:pt>
                <c:pt idx="129">
                  <c:v>26.9</c:v>
                </c:pt>
                <c:pt idx="130">
                  <c:v>27</c:v>
                </c:pt>
                <c:pt idx="131">
                  <c:v>27.1</c:v>
                </c:pt>
                <c:pt idx="132">
                  <c:v>27.2</c:v>
                </c:pt>
                <c:pt idx="133">
                  <c:v>27.3</c:v>
                </c:pt>
                <c:pt idx="134">
                  <c:v>27.4</c:v>
                </c:pt>
                <c:pt idx="135">
                  <c:v>27.5</c:v>
                </c:pt>
                <c:pt idx="136">
                  <c:v>27.6</c:v>
                </c:pt>
                <c:pt idx="137">
                  <c:v>27.7</c:v>
                </c:pt>
                <c:pt idx="138">
                  <c:v>27.8</c:v>
                </c:pt>
                <c:pt idx="139">
                  <c:v>27.9</c:v>
                </c:pt>
                <c:pt idx="140">
                  <c:v>28</c:v>
                </c:pt>
                <c:pt idx="141">
                  <c:v>28.1</c:v>
                </c:pt>
                <c:pt idx="142">
                  <c:v>28.2</c:v>
                </c:pt>
                <c:pt idx="143">
                  <c:v>28.3</c:v>
                </c:pt>
                <c:pt idx="144">
                  <c:v>28.4</c:v>
                </c:pt>
                <c:pt idx="145">
                  <c:v>28.5</c:v>
                </c:pt>
                <c:pt idx="146">
                  <c:v>28.6</c:v>
                </c:pt>
                <c:pt idx="147">
                  <c:v>28.7</c:v>
                </c:pt>
                <c:pt idx="148">
                  <c:v>28.8</c:v>
                </c:pt>
                <c:pt idx="149">
                  <c:v>28.9</c:v>
                </c:pt>
                <c:pt idx="150">
                  <c:v>29</c:v>
                </c:pt>
                <c:pt idx="151">
                  <c:v>29.1</c:v>
                </c:pt>
                <c:pt idx="152">
                  <c:v>29.2</c:v>
                </c:pt>
                <c:pt idx="153">
                  <c:v>29.3</c:v>
                </c:pt>
                <c:pt idx="154">
                  <c:v>29.4</c:v>
                </c:pt>
                <c:pt idx="155">
                  <c:v>29.5</c:v>
                </c:pt>
                <c:pt idx="156">
                  <c:v>29.6</c:v>
                </c:pt>
                <c:pt idx="157">
                  <c:v>29.7</c:v>
                </c:pt>
                <c:pt idx="158">
                  <c:v>29.8</c:v>
                </c:pt>
                <c:pt idx="159">
                  <c:v>29.9</c:v>
                </c:pt>
                <c:pt idx="160">
                  <c:v>30</c:v>
                </c:pt>
                <c:pt idx="161">
                  <c:v>30.1</c:v>
                </c:pt>
                <c:pt idx="162">
                  <c:v>30.2</c:v>
                </c:pt>
                <c:pt idx="163">
                  <c:v>30.3</c:v>
                </c:pt>
                <c:pt idx="164">
                  <c:v>30.4</c:v>
                </c:pt>
                <c:pt idx="165">
                  <c:v>30.5</c:v>
                </c:pt>
                <c:pt idx="166">
                  <c:v>30.6</c:v>
                </c:pt>
                <c:pt idx="167">
                  <c:v>30.7</c:v>
                </c:pt>
                <c:pt idx="168">
                  <c:v>30.8</c:v>
                </c:pt>
                <c:pt idx="169">
                  <c:v>30.9</c:v>
                </c:pt>
                <c:pt idx="170">
                  <c:v>31</c:v>
                </c:pt>
                <c:pt idx="171">
                  <c:v>31.1</c:v>
                </c:pt>
                <c:pt idx="172">
                  <c:v>31.2</c:v>
                </c:pt>
                <c:pt idx="173">
                  <c:v>31.3</c:v>
                </c:pt>
                <c:pt idx="174">
                  <c:v>31.4</c:v>
                </c:pt>
                <c:pt idx="175">
                  <c:v>31.5</c:v>
                </c:pt>
                <c:pt idx="176">
                  <c:v>31.6</c:v>
                </c:pt>
                <c:pt idx="177">
                  <c:v>31.7</c:v>
                </c:pt>
                <c:pt idx="178">
                  <c:v>31.8</c:v>
                </c:pt>
                <c:pt idx="179">
                  <c:v>31.9</c:v>
                </c:pt>
                <c:pt idx="180">
                  <c:v>32</c:v>
                </c:pt>
                <c:pt idx="181">
                  <c:v>32.1</c:v>
                </c:pt>
                <c:pt idx="182">
                  <c:v>32.2</c:v>
                </c:pt>
                <c:pt idx="183">
                  <c:v>32.3</c:v>
                </c:pt>
                <c:pt idx="184">
                  <c:v>32.4</c:v>
                </c:pt>
                <c:pt idx="185">
                  <c:v>32.5</c:v>
                </c:pt>
                <c:pt idx="186">
                  <c:v>32.6</c:v>
                </c:pt>
                <c:pt idx="187">
                  <c:v>32.7</c:v>
                </c:pt>
                <c:pt idx="188">
                  <c:v>32.8</c:v>
                </c:pt>
                <c:pt idx="189">
                  <c:v>32.9</c:v>
                </c:pt>
                <c:pt idx="190">
                  <c:v>33</c:v>
                </c:pt>
                <c:pt idx="191">
                  <c:v>33.1</c:v>
                </c:pt>
                <c:pt idx="192">
                  <c:v>33.2</c:v>
                </c:pt>
                <c:pt idx="193">
                  <c:v>33.3</c:v>
                </c:pt>
                <c:pt idx="194">
                  <c:v>33.4</c:v>
                </c:pt>
                <c:pt idx="195">
                  <c:v>33.5</c:v>
                </c:pt>
                <c:pt idx="196">
                  <c:v>33.6</c:v>
                </c:pt>
                <c:pt idx="197">
                  <c:v>33.7</c:v>
                </c:pt>
                <c:pt idx="198">
                  <c:v>33.8</c:v>
                </c:pt>
                <c:pt idx="199">
                  <c:v>33.9</c:v>
                </c:pt>
                <c:pt idx="200">
                  <c:v>34</c:v>
                </c:pt>
                <c:pt idx="201">
                  <c:v>34.1</c:v>
                </c:pt>
                <c:pt idx="202">
                  <c:v>34.2</c:v>
                </c:pt>
                <c:pt idx="203">
                  <c:v>34.3</c:v>
                </c:pt>
                <c:pt idx="204">
                  <c:v>34.4</c:v>
                </c:pt>
                <c:pt idx="205">
                  <c:v>34.5</c:v>
                </c:pt>
                <c:pt idx="206">
                  <c:v>34.6</c:v>
                </c:pt>
                <c:pt idx="207">
                  <c:v>34.7</c:v>
                </c:pt>
                <c:pt idx="208">
                  <c:v>34.8</c:v>
                </c:pt>
                <c:pt idx="209">
                  <c:v>34.9</c:v>
                </c:pt>
                <c:pt idx="210">
                  <c:v>35</c:v>
                </c:pt>
                <c:pt idx="211">
                  <c:v>35.1</c:v>
                </c:pt>
                <c:pt idx="212">
                  <c:v>35.2</c:v>
                </c:pt>
                <c:pt idx="213">
                  <c:v>35.3</c:v>
                </c:pt>
                <c:pt idx="214">
                  <c:v>35.4</c:v>
                </c:pt>
                <c:pt idx="215">
                  <c:v>35.5</c:v>
                </c:pt>
                <c:pt idx="216">
                  <c:v>35.6</c:v>
                </c:pt>
                <c:pt idx="217">
                  <c:v>35.7</c:v>
                </c:pt>
                <c:pt idx="218">
                  <c:v>35.8</c:v>
                </c:pt>
                <c:pt idx="219">
                  <c:v>35.9</c:v>
                </c:pt>
                <c:pt idx="220">
                  <c:v>36</c:v>
                </c:pt>
                <c:pt idx="221">
                  <c:v>36.1</c:v>
                </c:pt>
                <c:pt idx="222">
                  <c:v>36.2</c:v>
                </c:pt>
                <c:pt idx="223">
                  <c:v>36.3</c:v>
                </c:pt>
                <c:pt idx="224">
                  <c:v>36.4</c:v>
                </c:pt>
                <c:pt idx="225">
                  <c:v>36.5</c:v>
                </c:pt>
                <c:pt idx="226">
                  <c:v>36.6</c:v>
                </c:pt>
                <c:pt idx="227">
                  <c:v>36.7</c:v>
                </c:pt>
                <c:pt idx="228">
                  <c:v>36.8</c:v>
                </c:pt>
                <c:pt idx="229">
                  <c:v>36.9</c:v>
                </c:pt>
                <c:pt idx="230">
                  <c:v>37</c:v>
                </c:pt>
                <c:pt idx="231">
                  <c:v>37.1</c:v>
                </c:pt>
                <c:pt idx="232">
                  <c:v>37.2</c:v>
                </c:pt>
                <c:pt idx="233">
                  <c:v>37.3</c:v>
                </c:pt>
                <c:pt idx="234">
                  <c:v>37.4</c:v>
                </c:pt>
                <c:pt idx="235">
                  <c:v>37.5</c:v>
                </c:pt>
                <c:pt idx="236">
                  <c:v>37.6</c:v>
                </c:pt>
                <c:pt idx="237">
                  <c:v>37.7</c:v>
                </c:pt>
                <c:pt idx="238">
                  <c:v>37.8</c:v>
                </c:pt>
                <c:pt idx="239">
                  <c:v>37.9</c:v>
                </c:pt>
                <c:pt idx="240">
                  <c:v>38</c:v>
                </c:pt>
                <c:pt idx="241">
                  <c:v>38.1</c:v>
                </c:pt>
                <c:pt idx="242">
                  <c:v>38.2</c:v>
                </c:pt>
                <c:pt idx="243">
                  <c:v>38.3</c:v>
                </c:pt>
                <c:pt idx="244">
                  <c:v>38.4</c:v>
                </c:pt>
                <c:pt idx="245">
                  <c:v>38.5</c:v>
                </c:pt>
                <c:pt idx="246">
                  <c:v>38.6</c:v>
                </c:pt>
                <c:pt idx="247">
                  <c:v>38.7</c:v>
                </c:pt>
                <c:pt idx="248">
                  <c:v>38.8</c:v>
                </c:pt>
                <c:pt idx="249">
                  <c:v>38.9</c:v>
                </c:pt>
                <c:pt idx="250">
                  <c:v>39</c:v>
                </c:pt>
                <c:pt idx="251">
                  <c:v>39.1</c:v>
                </c:pt>
                <c:pt idx="252">
                  <c:v>39.2</c:v>
                </c:pt>
                <c:pt idx="253">
                  <c:v>39.3</c:v>
                </c:pt>
                <c:pt idx="254">
                  <c:v>39.4</c:v>
                </c:pt>
                <c:pt idx="255">
                  <c:v>39.5</c:v>
                </c:pt>
                <c:pt idx="256">
                  <c:v>39.6</c:v>
                </c:pt>
                <c:pt idx="257">
                  <c:v>39.7</c:v>
                </c:pt>
                <c:pt idx="258">
                  <c:v>39.8</c:v>
                </c:pt>
                <c:pt idx="259">
                  <c:v>39.9</c:v>
                </c:pt>
                <c:pt idx="260">
                  <c:v>40</c:v>
                </c:pt>
              </c:numCache>
            </c:numRef>
          </c:xVal>
          <c:yVal>
            <c:numRef>
              <c:f>EFW!$F$23:$F$283</c:f>
              <c:numCache>
                <c:ptCount val="261"/>
                <c:pt idx="0">
                  <c:v>107.12543643778633</c:v>
                </c:pt>
                <c:pt idx="1">
                  <c:v>109.56153122721179</c:v>
                </c:pt>
                <c:pt idx="2">
                  <c:v>112.04505028527907</c:v>
                </c:pt>
                <c:pt idx="3">
                  <c:v>114.57671462958514</c:v>
                </c:pt>
                <c:pt idx="4">
                  <c:v>117.15725143676357</c:v>
                </c:pt>
                <c:pt idx="5">
                  <c:v>119.78739398141572</c:v>
                </c:pt>
                <c:pt idx="6">
                  <c:v>122.46788157169796</c:v>
                </c:pt>
                <c:pt idx="7">
                  <c:v>125.1994594815171</c:v>
                </c:pt>
                <c:pt idx="8">
                  <c:v>127.98287887929386</c:v>
                </c:pt>
                <c:pt idx="9">
                  <c:v>130.81889675324678</c:v>
                </c:pt>
                <c:pt idx="10">
                  <c:v>133.70827583315858</c:v>
                </c:pt>
                <c:pt idx="11">
                  <c:v>136.65178450857726</c:v>
                </c:pt>
                <c:pt idx="12">
                  <c:v>139.6501967434177</c:v>
                </c:pt>
                <c:pt idx="13">
                  <c:v>142.7042919869174</c:v>
                </c:pt>
                <c:pt idx="14">
                  <c:v>145.8148550809094</c:v>
                </c:pt>
                <c:pt idx="15">
                  <c:v>148.98267616337694</c:v>
                </c:pt>
                <c:pt idx="16">
                  <c:v>152.2085505682451</c:v>
                </c:pt>
                <c:pt idx="17">
                  <c:v>155.49327872138005</c:v>
                </c:pt>
                <c:pt idx="18">
                  <c:v>158.83766603275856</c:v>
                </c:pt>
                <c:pt idx="19">
                  <c:v>162.24252278476828</c:v>
                </c:pt>
                <c:pt idx="20">
                  <c:v>165.70866401661578</c:v>
                </c:pt>
                <c:pt idx="21">
                  <c:v>169.23690940479855</c:v>
                </c:pt>
                <c:pt idx="22">
                  <c:v>172.82808313961914</c:v>
                </c:pt>
                <c:pt idx="23">
                  <c:v>176.4830137977078</c:v>
                </c:pt>
                <c:pt idx="24">
                  <c:v>180.20253421052539</c:v>
                </c:pt>
                <c:pt idx="25">
                  <c:v>183.98748132882</c:v>
                </c:pt>
                <c:pt idx="26">
                  <c:v>187.83869608301163</c:v>
                </c:pt>
                <c:pt idx="27">
                  <c:v>191.75702323948173</c:v>
                </c:pt>
                <c:pt idx="28">
                  <c:v>195.74331125274162</c:v>
                </c:pt>
                <c:pt idx="29">
                  <c:v>199.79841211346155</c:v>
                </c:pt>
                <c:pt idx="30">
                  <c:v>203.92318119234002</c:v>
                </c:pt>
                <c:pt idx="31">
                  <c:v>208.11847707979175</c:v>
                </c:pt>
                <c:pt idx="32">
                  <c:v>212.38516142144468</c:v>
                </c:pt>
                <c:pt idx="33">
                  <c:v>216.72409874942198</c:v>
                </c:pt>
                <c:pt idx="34">
                  <c:v>221.13615630940208</c:v>
                </c:pt>
                <c:pt idx="35">
                  <c:v>225.622203883445</c:v>
                </c:pt>
                <c:pt idx="36">
                  <c:v>230.1831136085705</c:v>
                </c:pt>
                <c:pt idx="37">
                  <c:v>234.81975979108216</c:v>
                </c:pt>
                <c:pt idx="38">
                  <c:v>239.53301871663672</c:v>
                </c:pt>
                <c:pt idx="39">
                  <c:v>244.32376845604162</c:v>
                </c:pt>
                <c:pt idx="40">
                  <c:v>249.1928886667899</c:v>
                </c:pt>
                <c:pt idx="41">
                  <c:v>254.14126039033079</c:v>
                </c:pt>
                <c:pt idx="42">
                  <c:v>259.169765845064</c:v>
                </c:pt>
                <c:pt idx="43">
                  <c:v>264.2792882150834</c:v>
                </c:pt>
                <c:pt idx="44">
                  <c:v>269.4707114346542</c:v>
                </c:pt>
                <c:pt idx="45">
                  <c:v>274.74491996844426</c:v>
                </c:pt>
                <c:pt idx="46">
                  <c:v>280.1027985875132</c:v>
                </c:pt>
                <c:pt idx="47">
                  <c:v>285.54523214107525</c:v>
                </c:pt>
                <c:pt idx="48">
                  <c:v>291.0731053240455</c:v>
                </c:pt>
                <c:pt idx="49">
                  <c:v>296.6873024403879</c:v>
                </c:pt>
                <c:pt idx="50">
                  <c:v>302.38870716228206</c:v>
                </c:pt>
                <c:pt idx="51">
                  <c:v>308.17820228513307</c:v>
                </c:pt>
                <c:pt idx="52">
                  <c:v>314.05666947844026</c:v>
                </c:pt>
                <c:pt idx="53">
                  <c:v>320.0249890325602</c:v>
                </c:pt>
                <c:pt idx="54">
                  <c:v>326.08403960137736</c:v>
                </c:pt>
                <c:pt idx="55">
                  <c:v>332.23469794093</c:v>
                </c:pt>
                <c:pt idx="56">
                  <c:v>338.4778386440075</c:v>
                </c:pt>
                <c:pt idx="57">
                  <c:v>344.8143338707622</c:v>
                </c:pt>
                <c:pt idx="58">
                  <c:v>351.2450530753733</c:v>
                </c:pt>
                <c:pt idx="59">
                  <c:v>357.7708627287981</c:v>
                </c:pt>
                <c:pt idx="60">
                  <c:v>364.39262603765553</c:v>
                </c:pt>
                <c:pt idx="61">
                  <c:v>371.1112026592883</c:v>
                </c:pt>
                <c:pt idx="62">
                  <c:v>377.9274484130439</c:v>
                </c:pt>
                <c:pt idx="63">
                  <c:v>384.84221498783614</c:v>
                </c:pt>
                <c:pt idx="64">
                  <c:v>391.856349646026</c:v>
                </c:pt>
                <c:pt idx="65">
                  <c:v>398.97069492368627</c:v>
                </c:pt>
                <c:pt idx="66">
                  <c:v>406.1860883272991</c:v>
                </c:pt>
                <c:pt idx="67">
                  <c:v>413.5033620269622</c:v>
                </c:pt>
                <c:pt idx="68">
                  <c:v>420.9233425461425</c:v>
                </c:pt>
                <c:pt idx="69">
                  <c:v>428.4468504480649</c:v>
                </c:pt>
                <c:pt idx="70">
                  <c:v>436.07470001879165</c:v>
                </c:pt>
                <c:pt idx="71">
                  <c:v>443.8076989470621</c:v>
                </c:pt>
                <c:pt idx="72">
                  <c:v>451.6466480009774</c:v>
                </c:pt>
                <c:pt idx="73">
                  <c:v>459.59234070159374</c:v>
                </c:pt>
                <c:pt idx="74">
                  <c:v>467.645562993503</c:v>
                </c:pt>
                <c:pt idx="75">
                  <c:v>475.8070929124937</c:v>
                </c:pt>
                <c:pt idx="76">
                  <c:v>484.07770025036604</c:v>
                </c:pt>
                <c:pt idx="77">
                  <c:v>492.4581462169829</c:v>
                </c:pt>
                <c:pt idx="78">
                  <c:v>500.9491830996616</c:v>
                </c:pt>
                <c:pt idx="79">
                  <c:v>509.5515539199843</c:v>
                </c:pt>
                <c:pt idx="80">
                  <c:v>518.2659920881247</c:v>
                </c:pt>
                <c:pt idx="81">
                  <c:v>527.0932210547888</c:v>
                </c:pt>
                <c:pt idx="82">
                  <c:v>536.033953960875</c:v>
                </c:pt>
                <c:pt idx="83">
                  <c:v>545.0888932849413</c:v>
                </c:pt>
                <c:pt idx="84">
                  <c:v>554.258730488601</c:v>
                </c:pt>
                <c:pt idx="85">
                  <c:v>563.5441456599373</c:v>
                </c:pt>
                <c:pt idx="86">
                  <c:v>572.9458071550622</c:v>
                </c:pt>
                <c:pt idx="87">
                  <c:v>582.4643712379226</c:v>
                </c:pt>
                <c:pt idx="88">
                  <c:v>592.1004817184689</c:v>
                </c:pt>
                <c:pt idx="89">
                  <c:v>601.8547695893033</c:v>
                </c:pt>
                <c:pt idx="90">
                  <c:v>611.7278526609396</c:v>
                </c:pt>
                <c:pt idx="91">
                  <c:v>621.7203351957675</c:v>
                </c:pt>
                <c:pt idx="92">
                  <c:v>631.8328075408824</c:v>
                </c:pt>
                <c:pt idx="93">
                  <c:v>642.0658457598831</c:v>
                </c:pt>
                <c:pt idx="94">
                  <c:v>652.4200112637626</c:v>
                </c:pt>
                <c:pt idx="95">
                  <c:v>662.8958504410562</c:v>
                </c:pt>
                <c:pt idx="96">
                  <c:v>673.4938942873354</c:v>
                </c:pt>
                <c:pt idx="97">
                  <c:v>684.2146580342212</c:v>
                </c:pt>
                <c:pt idx="98">
                  <c:v>695.0586407780366</c:v>
                </c:pt>
                <c:pt idx="99">
                  <c:v>706.0263251082418</c:v>
                </c:pt>
                <c:pt idx="100">
                  <c:v>717.1181767357887</c:v>
                </c:pt>
                <c:pt idx="101">
                  <c:v>728.3346441215621</c:v>
                </c:pt>
                <c:pt idx="102">
                  <c:v>739.67615810502</c:v>
                </c:pt>
                <c:pt idx="103">
                  <c:v>751.1431315332057</c:v>
                </c:pt>
                <c:pt idx="104">
                  <c:v>762.7359588902799</c:v>
                </c:pt>
                <c:pt idx="105">
                  <c:v>774.4550159277171</c:v>
                </c:pt>
                <c:pt idx="106">
                  <c:v>786.3006592953157</c:v>
                </c:pt>
                <c:pt idx="107">
                  <c:v>798.2732261732012</c:v>
                </c:pt>
                <c:pt idx="108">
                  <c:v>810.3730339049526</c:v>
                </c:pt>
                <c:pt idx="109">
                  <c:v>822.6003796320246</c:v>
                </c:pt>
                <c:pt idx="110">
                  <c:v>834.9555399296294</c:v>
                </c:pt>
                <c:pt idx="111">
                  <c:v>847.4387704442296</c:v>
                </c:pt>
                <c:pt idx="112">
                  <c:v>860.050305532817</c:v>
                </c:pt>
                <c:pt idx="113">
                  <c:v>872.7903579041323</c:v>
                </c:pt>
                <c:pt idx="114">
                  <c:v>885.6591182619993</c:v>
                </c:pt>
                <c:pt idx="115">
                  <c:v>898.6567549509382</c:v>
                </c:pt>
                <c:pt idx="116">
                  <c:v>911.7834136042283</c:v>
                </c:pt>
                <c:pt idx="117">
                  <c:v>925.0392167945822</c:v>
                </c:pt>
                <c:pt idx="118">
                  <c:v>938.4242636876193</c:v>
                </c:pt>
                <c:pt idx="119">
                  <c:v>951.9386296982925</c:v>
                </c:pt>
                <c:pt idx="120">
                  <c:v>965.5823661504538</c:v>
                </c:pt>
                <c:pt idx="121">
                  <c:v>979.3554999397118</c:v>
                </c:pt>
                <c:pt idx="122">
                  <c:v>993.2580331997983</c:v>
                </c:pt>
                <c:pt idx="123">
                  <c:v>1007.2899429725614</c:v>
                </c:pt>
                <c:pt idx="124">
                  <c:v>1021.4511808818041</c:v>
                </c:pt>
                <c:pt idx="125">
                  <c:v>1035.7416728111318</c:v>
                </c:pt>
                <c:pt idx="126">
                  <c:v>1050.1613185859753</c:v>
                </c:pt>
                <c:pt idx="127">
                  <c:v>1064.7099916599798</c:v>
                </c:pt>
                <c:pt idx="128">
                  <c:v>1079.3875388059262</c:v>
                </c:pt>
                <c:pt idx="129">
                  <c:v>1094.193779811362</c:v>
                </c:pt>
                <c:pt idx="130">
                  <c:v>1109.1285071791322</c:v>
                </c:pt>
                <c:pt idx="131">
                  <c:v>1124.1914858329706</c:v>
                </c:pt>
                <c:pt idx="132">
                  <c:v>1139.3824528283246</c:v>
                </c:pt>
                <c:pt idx="133">
                  <c:v>1154.701117068624</c:v>
                </c:pt>
                <c:pt idx="134">
                  <c:v>1170.147159027118</c:v>
                </c:pt>
                <c:pt idx="135">
                  <c:v>1185.7202304744976</c:v>
                </c:pt>
                <c:pt idx="136">
                  <c:v>1201.4199542124704</c:v>
                </c:pt>
                <c:pt idx="137">
                  <c:v>1217.245923813424</c:v>
                </c:pt>
                <c:pt idx="138">
                  <c:v>1233.1977033664293</c:v>
                </c:pt>
                <c:pt idx="139">
                  <c:v>1249.2748272296758</c:v>
                </c:pt>
                <c:pt idx="140">
                  <c:v>1265.4767997895503</c:v>
                </c:pt>
                <c:pt idx="141">
                  <c:v>1281.8030952265358</c:v>
                </c:pt>
                <c:pt idx="142">
                  <c:v>1298.2531572880837</c:v>
                </c:pt>
                <c:pt idx="143">
                  <c:v>1314.8263990686237</c:v>
                </c:pt>
                <c:pt idx="144">
                  <c:v>1331.5222027969069</c:v>
                </c:pt>
                <c:pt idx="145">
                  <c:v>1348.3399196308062</c:v>
                </c:pt>
                <c:pt idx="146">
                  <c:v>1365.2788694597843</c:v>
                </c:pt>
                <c:pt idx="147">
                  <c:v>1382.3383407151414</c:v>
                </c:pt>
                <c:pt idx="148">
                  <c:v>1399.5175901882585</c:v>
                </c:pt>
                <c:pt idx="149">
                  <c:v>1416.8158428569384</c:v>
                </c:pt>
                <c:pt idx="150">
                  <c:v>1434.2322917200538</c:v>
                </c:pt>
                <c:pt idx="151">
                  <c:v>1451.7660976406185</c:v>
                </c:pt>
                <c:pt idx="152">
                  <c:v>1469.4163891974465</c:v>
                </c:pt>
                <c:pt idx="153">
                  <c:v>1487.1822625455643</c:v>
                </c:pt>
                <c:pt idx="154">
                  <c:v>1505.0627812855137</c:v>
                </c:pt>
                <c:pt idx="155">
                  <c:v>1523.0569763416627</c:v>
                </c:pt>
                <c:pt idx="156">
                  <c:v>1541.16384584973</c:v>
                </c:pt>
                <c:pt idx="157">
                  <c:v>1559.382355053602</c:v>
                </c:pt>
                <c:pt idx="158">
                  <c:v>1577.7114362116129</c:v>
                </c:pt>
                <c:pt idx="159">
                  <c:v>1596.1499885124283</c:v>
                </c:pt>
                <c:pt idx="160">
                  <c:v>1614.6968780006318</c:v>
                </c:pt>
                <c:pt idx="161">
                  <c:v>1633.3509375121691</c:v>
                </c:pt>
                <c:pt idx="162">
                  <c:v>1652.1109666197854</c:v>
                </c:pt>
                <c:pt idx="163">
                  <c:v>1670.9757315885433</c:v>
                </c:pt>
                <c:pt idx="164">
                  <c:v>1689.94396534156</c:v>
                </c:pt>
                <c:pt idx="165">
                  <c:v>1709.0143674361022</c:v>
                </c:pt>
                <c:pt idx="166">
                  <c:v>1728.1856040500986</c:v>
                </c:pt>
                <c:pt idx="167">
                  <c:v>1747.4563079792244</c:v>
                </c:pt>
                <c:pt idx="168">
                  <c:v>1766.8250786446622</c:v>
                </c:pt>
                <c:pt idx="169">
                  <c:v>1786.2904821115799</c:v>
                </c:pt>
                <c:pt idx="170">
                  <c:v>1805.8510511185127</c:v>
                </c:pt>
                <c:pt idx="171">
                  <c:v>1825.505285117682</c:v>
                </c:pt>
                <c:pt idx="172">
                  <c:v>1845.2516503263514</c:v>
                </c:pt>
                <c:pt idx="173">
                  <c:v>1865.088579789302</c:v>
                </c:pt>
                <c:pt idx="174">
                  <c:v>1885.014473452554</c:v>
                </c:pt>
                <c:pt idx="175">
                  <c:v>1905.027698248326</c:v>
                </c:pt>
                <c:pt idx="176">
                  <c:v>1925.1265881913776</c:v>
                </c:pt>
                <c:pt idx="177">
                  <c:v>1945.3094444867752</c:v>
                </c:pt>
                <c:pt idx="178">
                  <c:v>1965.5745356491434</c:v>
                </c:pt>
                <c:pt idx="179">
                  <c:v>1985.9200976334703</c:v>
                </c:pt>
                <c:pt idx="180">
                  <c:v>2006.3443339774865</c:v>
                </c:pt>
                <c:pt idx="181">
                  <c:v>2026.8454159557377</c:v>
                </c:pt>
                <c:pt idx="182">
                  <c:v>2047.4214827453372</c:v>
                </c:pt>
                <c:pt idx="183">
                  <c:v>2068.0706416034222</c:v>
                </c:pt>
                <c:pt idx="184">
                  <c:v>2088.790968056434</c:v>
                </c:pt>
                <c:pt idx="185">
                  <c:v>2109.5805061011592</c:v>
                </c:pt>
                <c:pt idx="186">
                  <c:v>2130.437268417611</c:v>
                </c:pt>
                <c:pt idx="187">
                  <c:v>2151.3592365937593</c:v>
                </c:pt>
                <c:pt idx="188">
                  <c:v>2172.3443613620984</c:v>
                </c:pt>
                <c:pt idx="189">
                  <c:v>2193.3905628481302</c:v>
                </c:pt>
                <c:pt idx="190">
                  <c:v>2214.4957308306634</c:v>
                </c:pt>
                <c:pt idx="191">
                  <c:v>2235.6577250140317</c:v>
                </c:pt>
                <c:pt idx="192">
                  <c:v>2256.87437531216</c:v>
                </c:pt>
                <c:pt idx="193">
                  <c:v>2278.143482144466</c:v>
                </c:pt>
                <c:pt idx="194">
                  <c:v>2299.4628167436645</c:v>
                </c:pt>
                <c:pt idx="195">
                  <c:v>2320.830121475291</c:v>
                </c:pt>
                <c:pt idx="196">
                  <c:v>2342.243110169102</c:v>
                </c:pt>
                <c:pt idx="197">
                  <c:v>2363.6994684621895</c:v>
                </c:pt>
                <c:pt idx="198">
                  <c:v>2385.1968541538026</c:v>
                </c:pt>
                <c:pt idx="199">
                  <c:v>2406.732897571856</c:v>
                </c:pt>
                <c:pt idx="200">
                  <c:v>2428.3052019510715</c:v>
                </c:pt>
                <c:pt idx="201">
                  <c:v>2449.9113438226495</c:v>
                </c:pt>
                <c:pt idx="202">
                  <c:v>2471.5488734154956</c:v>
                </c:pt>
                <c:pt idx="203">
                  <c:v>2493.215315068823</c:v>
                </c:pt>
                <c:pt idx="204">
                  <c:v>2514.9081676562005</c:v>
                </c:pt>
                <c:pt idx="205">
                  <c:v>2536.6249050208135</c:v>
                </c:pt>
                <c:pt idx="206">
                  <c:v>2558.362976421973</c:v>
                </c:pt>
                <c:pt idx="207">
                  <c:v>2580.1198069927414</c:v>
                </c:pt>
                <c:pt idx="208">
                  <c:v>2601.8927982085634</c:v>
                </c:pt>
                <c:pt idx="209">
                  <c:v>2623.6793283668335</c:v>
                </c:pt>
                <c:pt idx="210">
                  <c:v>2645.476753077272</c:v>
                </c:pt>
                <c:pt idx="211">
                  <c:v>2667.282405763034</c:v>
                </c:pt>
                <c:pt idx="212">
                  <c:v>2689.0935981723514</c:v>
                </c:pt>
                <c:pt idx="213">
                  <c:v>2710.9076209007076</c:v>
                </c:pt>
                <c:pt idx="214">
                  <c:v>2732.7217439233305</c:v>
                </c:pt>
                <c:pt idx="215">
                  <c:v>2754.5332171378536</c:v>
                </c:pt>
                <c:pt idx="216">
                  <c:v>2776.3392709171158</c:v>
                </c:pt>
                <c:pt idx="217">
                  <c:v>2798.1371166718477</c:v>
                </c:pt>
                <c:pt idx="218">
                  <c:v>2819.9239474231313</c:v>
                </c:pt>
                <c:pt idx="219">
                  <c:v>2841.696938384504</c:v>
                </c:pt>
                <c:pt idx="220">
                  <c:v>2863.4532475535316</c:v>
                </c:pt>
                <c:pt idx="221">
                  <c:v>2885.190016312639</c:v>
                </c:pt>
                <c:pt idx="222">
                  <c:v>2906.9043700391067</c:v>
                </c:pt>
                <c:pt idx="223">
                  <c:v>2928.5934187240564</c:v>
                </c:pt>
                <c:pt idx="224">
                  <c:v>2950.2542576001347</c:v>
                </c:pt>
                <c:pt idx="225">
                  <c:v>2971.8839677778406</c:v>
                </c:pt>
                <c:pt idx="226">
                  <c:v>2993.4796168902267</c:v>
                </c:pt>
                <c:pt idx="227">
                  <c:v>3015.0382597458865</c:v>
                </c:pt>
                <c:pt idx="228">
                  <c:v>3036.5569389898005</c:v>
                </c:pt>
                <c:pt idx="229">
                  <c:v>3058.0326857721807</c:v>
                </c:pt>
                <c:pt idx="230">
                  <c:v>3079.462520424707</c:v>
                </c:pt>
                <c:pt idx="231">
                  <c:v>3100.84345314434</c:v>
                </c:pt>
                <c:pt idx="232">
                  <c:v>3122.1724846841676</c:v>
                </c:pt>
                <c:pt idx="233">
                  <c:v>3143.4466070512626</c:v>
                </c:pt>
                <c:pt idx="234">
                  <c:v>3164.662804211231</c:v>
                </c:pt>
                <c:pt idx="235">
                  <c:v>3185.8180527992904</c:v>
                </c:pt>
                <c:pt idx="236">
                  <c:v>3206.909322837573</c:v>
                </c:pt>
                <c:pt idx="237">
                  <c:v>3227.93357845845</c:v>
                </c:pt>
                <c:pt idx="238">
                  <c:v>3248.887778633624</c:v>
                </c:pt>
                <c:pt idx="239">
                  <c:v>3269.7688779088403</c:v>
                </c:pt>
                <c:pt idx="240">
                  <c:v>3290.5738271437276</c:v>
                </c:pt>
                <c:pt idx="241">
                  <c:v>3311.299574256829</c:v>
                </c:pt>
                <c:pt idx="242">
                  <c:v>3331.943064975314</c:v>
                </c:pt>
                <c:pt idx="243">
                  <c:v>3352.50124358921</c:v>
                </c:pt>
                <c:pt idx="244">
                  <c:v>3372.9710537099427</c:v>
                </c:pt>
                <c:pt idx="245">
                  <c:v>3393.349439032814</c:v>
                </c:pt>
                <c:pt idx="246">
                  <c:v>3413.6333441032266</c:v>
                </c:pt>
                <c:pt idx="247">
                  <c:v>3433.819715086368</c:v>
                </c:pt>
                <c:pt idx="248">
                  <c:v>3453.9055005400123</c:v>
                </c:pt>
                <c:pt idx="249">
                  <c:v>3473.887652190304</c:v>
                </c:pt>
                <c:pt idx="250">
                  <c:v>3493.763125710071</c:v>
                </c:pt>
                <c:pt idx="251">
                  <c:v>3513.528881499607</c:v>
                </c:pt>
                <c:pt idx="252">
                  <c:v>3533.181885469323</c:v>
                </c:pt>
                <c:pt idx="253">
                  <c:v>3552.71910982439</c:v>
                </c:pt>
                <c:pt idx="254">
                  <c:v>3572.137533850628</c:v>
                </c:pt>
                <c:pt idx="255">
                  <c:v>3591.4341447018073</c:v>
                </c:pt>
                <c:pt idx="256">
                  <c:v>3610.605938187716</c:v>
                </c:pt>
                <c:pt idx="257">
                  <c:v>3629.649919562861</c:v>
                </c:pt>
                <c:pt idx="258">
                  <c:v>3648.5631043155313</c:v>
                </c:pt>
                <c:pt idx="259">
                  <c:v>3667.3425189568343</c:v>
                </c:pt>
                <c:pt idx="260">
                  <c:v>3685.9852018094994</c:v>
                </c:pt>
              </c:numCache>
            </c:numRef>
          </c:yVal>
          <c:smooth val="1"/>
        </c:ser>
        <c:axId val="55441487"/>
        <c:axId val="29211336"/>
      </c:scatterChart>
      <c:catAx>
        <c:axId val="55441487"/>
        <c:scaling>
          <c:orientation val="minMax"/>
          <c:max val="40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Gestational age (weeks)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11336"/>
        <c:crosses val="autoZero"/>
        <c:auto val="1"/>
        <c:lblOffset val="100"/>
        <c:noMultiLvlLbl val="0"/>
      </c:catAx>
      <c:valAx>
        <c:axId val="29211336"/>
        <c:scaling>
          <c:orientation val="minMax"/>
          <c:max val="4200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41487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25"/>
          <c:y val="0.268"/>
          <c:w val="0.175"/>
          <c:h val="0.3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9</xdr:row>
      <xdr:rowOff>152400</xdr:rowOff>
    </xdr:from>
    <xdr:to>
      <xdr:col>8</xdr:col>
      <xdr:colOff>95250</xdr:colOff>
      <xdr:row>31</xdr:row>
      <xdr:rowOff>19050</xdr:rowOff>
    </xdr:to>
    <xdr:graphicFrame>
      <xdr:nvGraphicFramePr>
        <xdr:cNvPr id="1" name="Chart 7"/>
        <xdr:cNvGraphicFramePr/>
      </xdr:nvGraphicFramePr>
      <xdr:xfrm>
        <a:off x="1181100" y="1714500"/>
        <a:ext cx="5000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tabSelected="1" zoomScale="80" zoomScaleNormal="80" zoomScalePageLayoutView="0" workbookViewId="0" topLeftCell="A1">
      <selection activeCell="K20" sqref="K20"/>
    </sheetView>
  </sheetViews>
  <sheetFormatPr defaultColWidth="9.140625" defaultRowHeight="15"/>
  <cols>
    <col min="1" max="1" width="22.8515625" style="0" bestFit="1" customWidth="1"/>
    <col min="2" max="2" width="12.140625" style="0" customWidth="1"/>
    <col min="3" max="4" width="9.140625" style="1" customWidth="1"/>
    <col min="5" max="5" width="9.57421875" style="1" customWidth="1"/>
    <col min="6" max="6" width="9.421875" style="1" bestFit="1" customWidth="1"/>
    <col min="7" max="7" width="9.421875" style="1" customWidth="1"/>
    <col min="8" max="8" width="9.57421875" style="0" customWidth="1"/>
    <col min="9" max="9" width="8.7109375" style="0" bestFit="1" customWidth="1"/>
    <col min="10" max="10" width="15.00390625" style="0" bestFit="1" customWidth="1"/>
    <col min="11" max="11" width="19.28125" style="15" bestFit="1" customWidth="1"/>
    <col min="12" max="12" width="12.8515625" style="15" bestFit="1" customWidth="1"/>
  </cols>
  <sheetData>
    <row r="1" spans="1:7" ht="14.25">
      <c r="A1" s="29" t="s">
        <v>43</v>
      </c>
      <c r="B1" s="11"/>
      <c r="C1" s="10"/>
      <c r="D1" s="10"/>
      <c r="E1" s="10"/>
      <c r="F1" s="10"/>
      <c r="G1" s="10"/>
    </row>
    <row r="2" spans="1:7" ht="14.25">
      <c r="A2" s="9" t="s">
        <v>14</v>
      </c>
      <c r="B2" s="8">
        <v>132</v>
      </c>
      <c r="C2" s="11"/>
      <c r="D2" s="11"/>
      <c r="E2" s="32" t="s">
        <v>49</v>
      </c>
      <c r="F2" s="11"/>
      <c r="G2" s="11"/>
    </row>
    <row r="3" spans="1:7" ht="14.25">
      <c r="A3" s="9" t="s">
        <v>15</v>
      </c>
      <c r="B3" s="8">
        <v>34</v>
      </c>
      <c r="C3" s="11"/>
      <c r="D3" s="11"/>
      <c r="E3" s="11"/>
      <c r="F3" s="11"/>
      <c r="G3" s="11"/>
    </row>
    <row r="4" spans="1:7" ht="14.25">
      <c r="A4" s="9" t="s">
        <v>4</v>
      </c>
      <c r="B4" s="8">
        <v>2</v>
      </c>
      <c r="C4" s="11"/>
      <c r="D4" s="11"/>
      <c r="E4" s="11"/>
      <c r="F4" s="11"/>
      <c r="G4" s="11"/>
    </row>
    <row r="5" spans="1:7" ht="14.25">
      <c r="A5" s="29" t="s">
        <v>7</v>
      </c>
      <c r="B5" s="8" t="s">
        <v>53</v>
      </c>
      <c r="C5" s="11"/>
      <c r="D5" s="11"/>
      <c r="E5" s="11"/>
      <c r="F5" s="11"/>
      <c r="G5" s="11"/>
    </row>
    <row r="6" spans="3:12" s="1" customFormat="1" ht="9" customHeight="1">
      <c r="C6" s="11"/>
      <c r="D6" s="11"/>
      <c r="E6" s="11"/>
      <c r="F6" s="11"/>
      <c r="G6" s="11"/>
      <c r="K6" s="15"/>
      <c r="L6" s="15"/>
    </row>
    <row r="7" spans="1:12" ht="14.25">
      <c r="A7" s="9"/>
      <c r="B7" s="10"/>
      <c r="C7" s="10"/>
      <c r="D7" s="10"/>
      <c r="E7" s="10"/>
      <c r="F7" s="10"/>
      <c r="G7" s="10"/>
      <c r="H7" s="36" t="s">
        <v>41</v>
      </c>
      <c r="I7" s="36"/>
      <c r="J7" s="36"/>
      <c r="K7" s="36"/>
      <c r="L7" s="33"/>
    </row>
    <row r="8" spans="1:12" ht="14.25">
      <c r="A8" s="19" t="s">
        <v>5</v>
      </c>
      <c r="B8" s="20" t="s">
        <v>6</v>
      </c>
      <c r="C8" s="23" t="s">
        <v>19</v>
      </c>
      <c r="D8" s="23" t="s">
        <v>20</v>
      </c>
      <c r="E8" s="23" t="s">
        <v>21</v>
      </c>
      <c r="F8" s="25"/>
      <c r="G8" s="9"/>
      <c r="H8" s="6" t="s">
        <v>42</v>
      </c>
      <c r="I8" s="6" t="s">
        <v>8</v>
      </c>
      <c r="J8" s="6" t="s">
        <v>17</v>
      </c>
      <c r="K8" s="6" t="s">
        <v>51</v>
      </c>
      <c r="L8" s="16"/>
    </row>
    <row r="9" spans="1:12" ht="14.25">
      <c r="A9" s="21">
        <v>36</v>
      </c>
      <c r="B9" s="22">
        <v>4</v>
      </c>
      <c r="C9" s="24">
        <v>306</v>
      </c>
      <c r="D9" s="24">
        <v>72</v>
      </c>
      <c r="E9" s="24">
        <v>321</v>
      </c>
      <c r="F9" s="26"/>
      <c r="G9" s="27"/>
      <c r="H9" s="7">
        <f>ROUND(10^(1.326+(0.0438*AC/10)+(0.158*FDL/10)+(0.0107*HC/10)-(0.00326*AC*FDL/100)),1)</f>
        <v>2686</v>
      </c>
      <c r="I9" s="7" t="str">
        <f>EFW!R17</f>
        <v>50-90</v>
      </c>
      <c r="J9" s="18" t="str">
        <f>EFW!S17</f>
        <v>2573.1-2909.3</v>
      </c>
      <c r="K9" s="18">
        <f>EFW!S15</f>
        <v>63.4330216100973</v>
      </c>
      <c r="L9" s="17"/>
    </row>
    <row r="10" ht="14.25">
      <c r="A10" s="34" t="s">
        <v>52</v>
      </c>
    </row>
    <row r="11" ht="14.25">
      <c r="A11" s="2" t="s">
        <v>12</v>
      </c>
    </row>
    <row r="33" spans="2:7" ht="14.25">
      <c r="B33" s="2" t="s">
        <v>5</v>
      </c>
      <c r="C33" s="2" t="s">
        <v>39</v>
      </c>
      <c r="D33" s="2" t="s">
        <v>45</v>
      </c>
      <c r="E33" s="2" t="s">
        <v>46</v>
      </c>
      <c r="F33" s="2" t="s">
        <v>47</v>
      </c>
      <c r="G33" s="2" t="s">
        <v>48</v>
      </c>
    </row>
    <row r="34" spans="2:7" ht="14.25">
      <c r="B34">
        <v>14</v>
      </c>
      <c r="C34" s="35">
        <f>EFW!B23</f>
        <v>71.15998854967133</v>
      </c>
      <c r="D34" s="35">
        <f>EFW!C23</f>
        <v>75.63261417767994</v>
      </c>
      <c r="E34" s="35">
        <f>EFW!D23</f>
        <v>87.4023488424545</v>
      </c>
      <c r="F34" s="35">
        <f>EFW!E23</f>
        <v>101.77284393116291</v>
      </c>
      <c r="G34" s="35">
        <f>EFW!F23</f>
        <v>107.12543643778633</v>
      </c>
    </row>
    <row r="35" spans="2:7" ht="14.25">
      <c r="B35">
        <v>15</v>
      </c>
      <c r="C35" s="35">
        <f>EFW!B33</f>
        <v>90.27061826224414</v>
      </c>
      <c r="D35" s="35">
        <f>EFW!C33</f>
        <v>95.62704083649946</v>
      </c>
      <c r="E35" s="35">
        <f>EFW!D33</f>
        <v>110.07992153224824</v>
      </c>
      <c r="F35" s="35">
        <f>EFW!E33</f>
        <v>127.7593171620897</v>
      </c>
      <c r="G35" s="35">
        <f>EFW!F33</f>
        <v>133.70827583315858</v>
      </c>
    </row>
    <row r="36" spans="2:7" ht="14.25">
      <c r="B36" s="1">
        <v>16</v>
      </c>
      <c r="C36" s="35">
        <f>EFW!B43</f>
        <v>113.47193694365633</v>
      </c>
      <c r="D36" s="35">
        <f>EFW!C43</f>
        <v>119.86282613386456</v>
      </c>
      <c r="E36" s="35">
        <f>EFW!D43</f>
        <v>137.49116572804866</v>
      </c>
      <c r="F36" s="35">
        <f>EFW!E43</f>
        <v>159.10036172257574</v>
      </c>
      <c r="G36" s="35">
        <f>EFW!F43</f>
        <v>165.70866401661578</v>
      </c>
    </row>
    <row r="37" spans="2:7" ht="14.25">
      <c r="B37" s="1">
        <v>17</v>
      </c>
      <c r="C37" s="35">
        <f>EFW!B53</f>
        <v>141.3616812288707</v>
      </c>
      <c r="D37" s="35">
        <f>EFW!C53</f>
        <v>148.96243391057857</v>
      </c>
      <c r="E37" s="35">
        <f>EFW!D53</f>
        <v>170.32390542085122</v>
      </c>
      <c r="F37" s="35">
        <f>EFW!E53</f>
        <v>196.56756581451623</v>
      </c>
      <c r="G37" s="35">
        <f>EFW!F53</f>
        <v>203.92318119234002</v>
      </c>
    </row>
    <row r="38" spans="2:7" ht="14.25">
      <c r="B38" s="1">
        <v>18</v>
      </c>
      <c r="C38" s="35">
        <f>EFW!B63</f>
        <v>174.56042689245515</v>
      </c>
      <c r="D38" s="35">
        <f>EFW!C63</f>
        <v>183.57507504369937</v>
      </c>
      <c r="E38" s="35">
        <f>EFW!D63</f>
        <v>209.29699974871082</v>
      </c>
      <c r="F38" s="35">
        <f>EFW!E63</f>
        <v>240.96771172928376</v>
      </c>
      <c r="G38" s="35">
        <f>EFW!F63</f>
        <v>249.1928886667899</v>
      </c>
    </row>
    <row r="39" spans="2:7" ht="14.25">
      <c r="B39" s="1">
        <v>19</v>
      </c>
      <c r="C39" s="35">
        <f>EFW!B73</f>
        <v>213.69798518668136</v>
      </c>
      <c r="D39" s="35">
        <f>EFW!C73</f>
        <v>224.36320542367443</v>
      </c>
      <c r="E39" s="35">
        <f>EFW!D73</f>
        <v>255.14639515859724</v>
      </c>
      <c r="F39" s="35">
        <f>EFW!E73</f>
        <v>293.1273505153251</v>
      </c>
      <c r="G39" s="35">
        <f>EFW!F73</f>
        <v>302.38870716228206</v>
      </c>
    </row>
    <row r="40" spans="2:7" ht="14.25">
      <c r="B40" s="1">
        <v>20</v>
      </c>
      <c r="C40" s="35">
        <f>EFW!B83</f>
        <v>259.3971955373923</v>
      </c>
      <c r="D40" s="35">
        <f>EFW!C83</f>
        <v>271.98614591968385</v>
      </c>
      <c r="E40" s="35">
        <f>EFW!D83</f>
        <v>308.608129739247</v>
      </c>
      <c r="F40" s="35">
        <f>EFW!E83</f>
        <v>353.87389033747854</v>
      </c>
      <c r="G40" s="35">
        <f>EFW!F83</f>
        <v>364.39262603765553</v>
      </c>
    </row>
    <row r="41" spans="2:7" ht="14.25">
      <c r="B41" s="1">
        <v>21</v>
      </c>
      <c r="C41" s="35">
        <f>EFW!B93</f>
        <v>312.25544503372146</v>
      </c>
      <c r="D41" s="35">
        <f>EFW!C93</f>
        <v>327.0810731388845</v>
      </c>
      <c r="E41" s="35">
        <f>EFW!D93</f>
        <v>370.39851291364835</v>
      </c>
      <c r="F41" s="35">
        <f>EFW!E93</f>
        <v>424.0133995207995</v>
      </c>
      <c r="G41" s="35">
        <f>EFW!F93</f>
        <v>436.07470001879165</v>
      </c>
    </row>
    <row r="42" spans="2:7" ht="14.25">
      <c r="B42" s="1">
        <v>22</v>
      </c>
      <c r="C42" s="35">
        <f>EFW!B103</f>
        <v>372.8244082135405</v>
      </c>
      <c r="D42" s="35">
        <f>EFW!C103</f>
        <v>390.2418010259076</v>
      </c>
      <c r="E42" s="35">
        <f>EFW!D103</f>
        <v>441.1918753788606</v>
      </c>
      <c r="F42" s="35">
        <f>EFW!E103</f>
        <v>504.30551605818175</v>
      </c>
      <c r="G42" s="35">
        <f>EFW!F103</f>
        <v>518.2659920881247</v>
      </c>
    </row>
    <row r="43" spans="2:7" ht="14.25">
      <c r="B43" s="1">
        <v>23</v>
      </c>
      <c r="C43" s="35">
        <f>EFW!B113</f>
        <v>441.58865315125183</v>
      </c>
      <c r="D43" s="35">
        <f>EFW!C113</f>
        <v>461.9959426997489</v>
      </c>
      <c r="E43" s="35">
        <f>EFW!D113</f>
        <v>521.596456367812</v>
      </c>
      <c r="F43" s="35">
        <f>EFW!E113</f>
        <v>595.4360514815528</v>
      </c>
      <c r="G43" s="35">
        <f>EFW!F113</f>
        <v>611.7278526609396</v>
      </c>
    </row>
    <row r="44" spans="2:7" ht="14.25">
      <c r="B44" s="1">
        <v>24</v>
      </c>
      <c r="C44" s="35">
        <f>EFW!B123</f>
        <v>518.9438903321136</v>
      </c>
      <c r="D44" s="35">
        <f>EFW!C123</f>
        <v>542.7811979634091</v>
      </c>
      <c r="E44" s="35">
        <f>EFW!D123</f>
        <v>612.1291570930357</v>
      </c>
      <c r="F44" s="35">
        <f>EFW!E123</f>
        <v>697.9880668857422</v>
      </c>
      <c r="G44" s="35">
        <f>EFW!F123</f>
        <v>717.1181767357887</v>
      </c>
    </row>
    <row r="45" spans="2:7" ht="14.25">
      <c r="B45" s="1">
        <v>25</v>
      </c>
      <c r="C45" s="35">
        <f>EFW!B133</f>
        <v>605.1757384575707</v>
      </c>
      <c r="D45" s="35">
        <f>EFW!C133</f>
        <v>632.9216430049958</v>
      </c>
      <c r="E45" s="35">
        <f>EFW!D133</f>
        <v>713.1900293133284</v>
      </c>
      <c r="F45" s="35">
        <f>EFW!E133</f>
        <v>812.4123700652201</v>
      </c>
      <c r="G45" s="35">
        <f>EFW!F133</f>
        <v>834.9555399296294</v>
      </c>
    </row>
    <row r="46" spans="2:7" ht="14.25">
      <c r="B46" s="1">
        <v>26</v>
      </c>
      <c r="C46" s="35">
        <f>EFW!B143</f>
        <v>700.4399370082426</v>
      </c>
      <c r="D46" s="35">
        <f>EFW!C143</f>
        <v>732.6049939983184</v>
      </c>
      <c r="E46" s="35">
        <f>EFW!D143</f>
        <v>825.037475467421</v>
      </c>
      <c r="F46" s="35">
        <f>EFW!E143</f>
        <v>938.9985226233885</v>
      </c>
      <c r="G46" s="35">
        <f>EFW!F143</f>
        <v>965.5823661504538</v>
      </c>
    </row>
    <row r="47" spans="2:7" ht="14.25">
      <c r="B47" s="1">
        <v>27</v>
      </c>
      <c r="C47" s="35">
        <f>EFW!B153</f>
        <v>804.744942423753</v>
      </c>
      <c r="D47" s="35">
        <f>EFW!C153</f>
        <v>841.8618663030162</v>
      </c>
      <c r="E47" s="35">
        <f>EFW!D153</f>
        <v>947.7652021717676</v>
      </c>
      <c r="F47" s="35">
        <f>EFW!E153</f>
        <v>1077.8475428632469</v>
      </c>
      <c r="G47" s="35">
        <f>EFW!F153</f>
        <v>1109.1285071791322</v>
      </c>
    </row>
    <row r="48" spans="2:7" ht="14.25">
      <c r="B48" s="1">
        <v>28</v>
      </c>
      <c r="C48" s="35">
        <f>EFW!B163</f>
        <v>917.9377996349697</v>
      </c>
      <c r="D48" s="35">
        <f>EFW!C163</f>
        <v>960.5480489458367</v>
      </c>
      <c r="E48" s="35">
        <f>EFW!D163</f>
        <v>1081.2819846372797</v>
      </c>
      <c r="F48" s="35">
        <f>EFW!E163</f>
        <v>1228.847534411101</v>
      </c>
      <c r="G48" s="35">
        <f>EFW!F163</f>
        <v>1265.4767997895503</v>
      </c>
    </row>
    <row r="49" spans="2:7" ht="14.25">
      <c r="B49" s="1">
        <v>29</v>
      </c>
      <c r="C49" s="35">
        <f>EFW!B173</f>
        <v>1039.6940834834577</v>
      </c>
      <c r="D49" s="35">
        <f>EFW!C173</f>
        <v>1088.330756404203</v>
      </c>
      <c r="E49" s="35">
        <f>EFW!D173</f>
        <v>1225.2952611033327</v>
      </c>
      <c r="F49" s="35">
        <f>EFW!E173</f>
        <v>1391.653454701338</v>
      </c>
      <c r="G49" s="35">
        <f>EFW!F173</f>
        <v>1434.2322917200538</v>
      </c>
    </row>
    <row r="50" spans="2:7" ht="14.25">
      <c r="B50" s="1">
        <v>30</v>
      </c>
      <c r="C50" s="35">
        <f>EFW!B183</f>
        <v>1169.5125590656933</v>
      </c>
      <c r="D50" s="35">
        <f>EFW!C183</f>
        <v>1224.6797064148827</v>
      </c>
      <c r="E50" s="35">
        <f>EFW!D183</f>
        <v>1379.2994824295315</v>
      </c>
      <c r="F50" s="35">
        <f>EFW!E183</f>
        <v>1565.6721579094294</v>
      </c>
      <c r="G50" s="35">
        <f>EFW!F183</f>
        <v>1614.6968780006318</v>
      </c>
    </row>
    <row r="51" spans="2:7" ht="14.25">
      <c r="B51" s="1">
        <v>31</v>
      </c>
      <c r="C51" s="35">
        <f>EFW!B193</f>
        <v>1306.7150235258214</v>
      </c>
      <c r="D51" s="35">
        <f>EFW!C193</f>
        <v>1368.8637074028625</v>
      </c>
      <c r="E51" s="35">
        <f>EFW!D193</f>
        <v>1542.5699948276615</v>
      </c>
      <c r="F51" s="35">
        <f>EFW!E193</f>
        <v>1750.0537038062828</v>
      </c>
      <c r="G51" s="35">
        <f>EFW!F193</f>
        <v>1805.8510511185127</v>
      </c>
    </row>
    <row r="52" spans="2:7" ht="14.25">
      <c r="B52" s="1">
        <v>32</v>
      </c>
      <c r="C52" s="35">
        <f>EFW!B203</f>
        <v>1450.4515745641024</v>
      </c>
      <c r="D52" s="35">
        <f>EFW!C203</f>
        <v>1519.953229638129</v>
      </c>
      <c r="E52" s="35">
        <f>EFW!D203</f>
        <v>1714.1630392281384</v>
      </c>
      <c r="F52" s="35">
        <f>EFW!E203</f>
        <v>1943.6897215627187</v>
      </c>
      <c r="G52" s="35">
        <f>EFW!F203</f>
        <v>2006.3443339774865</v>
      </c>
    </row>
    <row r="53" spans="2:7" ht="14.25">
      <c r="B53" s="1">
        <v>33</v>
      </c>
      <c r="C53" s="35">
        <f>EFW!B213</f>
        <v>1599.7113154355043</v>
      </c>
      <c r="D53" s="35">
        <f>EFW!C213</f>
        <v>1676.8291910637824</v>
      </c>
      <c r="E53" s="35">
        <f>EFW!D213</f>
        <v>1892.9222180892418</v>
      </c>
      <c r="F53" s="35">
        <f>EFW!E213</f>
        <v>2145.21936399097</v>
      </c>
      <c r="G53" s="35">
        <f>EFW!F213</f>
        <v>2214.4957308306634</v>
      </c>
    </row>
    <row r="54" spans="2:7" ht="14.25">
      <c r="B54" s="1">
        <v>34</v>
      </c>
      <c r="C54" s="35">
        <f>EFW!B223</f>
        <v>1753.3382662811068</v>
      </c>
      <c r="D54" s="35">
        <f>EFW!C223</f>
        <v>1838.1979250777597</v>
      </c>
      <c r="E54" s="35">
        <f>EFW!D223</f>
        <v>2077.4915214040693</v>
      </c>
      <c r="F54" s="35">
        <f>EFW!E223</f>
        <v>2353.043094875821</v>
      </c>
      <c r="G54" s="35">
        <f>EFW!F223</f>
        <v>2428.3052019510715</v>
      </c>
    </row>
    <row r="55" spans="2:7" ht="14.25">
      <c r="B55" s="1">
        <v>35</v>
      </c>
      <c r="C55" s="35">
        <f>EFW!B233</f>
        <v>1910.052021314329</v>
      </c>
      <c r="D55" s="35">
        <f>EFW!C233</f>
        <v>2002.612028144959</v>
      </c>
      <c r="E55" s="35">
        <f>EFW!D233</f>
        <v>2266.3347319824584</v>
      </c>
      <c r="F55" s="35">
        <f>EFW!E233</f>
        <v>2565.3442345931667</v>
      </c>
      <c r="G55" s="35">
        <f>EFW!F233</f>
        <v>2645.476753077272</v>
      </c>
    </row>
    <row r="56" spans="2:7" ht="14.25">
      <c r="B56" s="1">
        <v>36</v>
      </c>
      <c r="C56" s="35">
        <f>EFW!B243</f>
        <v>2068.472483942186</v>
      </c>
      <c r="D56" s="35">
        <f>EFW!C243</f>
        <v>2168.496525243009</v>
      </c>
      <c r="E56" s="35">
        <f>EFW!D243</f>
        <v>2457.7607605076573</v>
      </c>
      <c r="F56" s="35">
        <f>EFW!E243</f>
        <v>2780.1178637435287</v>
      </c>
      <c r="G56" s="35">
        <f>EFW!F243</f>
        <v>2863.4532475535316</v>
      </c>
    </row>
    <row r="57" spans="2:7" ht="14.25">
      <c r="B57" s="1">
        <v>37</v>
      </c>
      <c r="C57" s="35">
        <f>EFW!B253</f>
        <v>2227.147838882799</v>
      </c>
      <c r="D57" s="35">
        <f>EFW!C253</f>
        <v>2334.1795555174</v>
      </c>
      <c r="E57" s="35">
        <f>EFW!D253</f>
        <v>2649.954208087539</v>
      </c>
      <c r="F57" s="35">
        <f>EFW!E253</f>
        <v>2995.2063684870536</v>
      </c>
      <c r="G57" s="35">
        <f>EFW!F253</f>
        <v>3079.462520424707</v>
      </c>
    </row>
    <row r="58" spans="2:7" ht="14.25">
      <c r="B58" s="1">
        <v>38</v>
      </c>
      <c r="C58" s="35">
        <f>EFW!B263</f>
        <v>2384.584790793014</v>
      </c>
      <c r="D58" s="35">
        <f>EFW!C263</f>
        <v>2497.9265822671873</v>
      </c>
      <c r="E58" s="35">
        <f>EFW!D263</f>
        <v>2841.0102317146166</v>
      </c>
      <c r="F58" s="35">
        <f>EFW!E263</f>
        <v>3208.3406217770166</v>
      </c>
      <c r="G58" s="35">
        <f>EFW!F263</f>
        <v>3290.5738271437276</v>
      </c>
    </row>
    <row r="59" spans="2:7" ht="14.25">
      <c r="B59" s="1">
        <v>39</v>
      </c>
      <c r="C59" s="35">
        <f>EFW!B273</f>
        <v>2539.280018856746</v>
      </c>
      <c r="D59" s="35">
        <f>EFW!C273</f>
        <v>2657.976981157329</v>
      </c>
      <c r="E59" s="35">
        <f>EFW!D273</f>
        <v>3028.972607970475</v>
      </c>
      <c r="F59" s="35">
        <f>EFW!E273</f>
        <v>3417.185547415566</v>
      </c>
      <c r="G59" s="35">
        <f>EFW!F273</f>
        <v>3493.763125710071</v>
      </c>
    </row>
    <row r="60" spans="2:7" ht="14.25">
      <c r="B60" s="1">
        <v>40</v>
      </c>
      <c r="C60" s="35">
        <f>EFW!B283</f>
        <v>2689.7517689038605</v>
      </c>
      <c r="D60" s="35">
        <f>EFW!C283</f>
        <v>2812.5817658716405</v>
      </c>
      <c r="E60" s="35">
        <f>EFW!D283</f>
        <v>3211.8737615446257</v>
      </c>
      <c r="F60" s="35">
        <f>EFW!E283</f>
        <v>3619.3886219775745</v>
      </c>
      <c r="G60" s="35">
        <f>EFW!F283</f>
        <v>3685.9852018094994</v>
      </c>
    </row>
    <row r="61" ht="14.25">
      <c r="B61" s="1"/>
    </row>
    <row r="62" ht="14.25">
      <c r="B62" s="1"/>
    </row>
  </sheetData>
  <sheetProtection/>
  <mergeCells count="1">
    <mergeCell ref="H7:K7"/>
  </mergeCells>
  <dataValidations count="7">
    <dataValidation type="decimal" allowBlank="1" showInputMessage="1" showErrorMessage="1" prompt="Enter the height (cm) between 130 cm and 190 cm.&#10;" error="The height entered is outside the allowed range (130-190 cm).&#10;" sqref="B2">
      <formula1>130</formula1>
      <formula2>191</formula2>
    </dataValidation>
    <dataValidation type="decimal" allowBlank="1" showInputMessage="1" showErrorMessage="1" prompt="Enter maternal age between 18 years and 40 years." error="The age entered is outside the allowed range(18-40years)." sqref="B1">
      <formula1>18</formula1>
      <formula2>40</formula2>
    </dataValidation>
    <dataValidation type="decimal" allowBlank="1" showInputMessage="1" showErrorMessage="1" prompt="Enter the maternal weight (kg) between 34 kg and 189 kg." error="The weight entered is outside the allowed range (34-189 kg)." sqref="B3">
      <formula1>34</formula1>
      <formula2>189</formula2>
    </dataValidation>
    <dataValidation type="list" allowBlank="1" showInputMessage="1" showErrorMessage="1" sqref="B4">
      <formula1>"0,1,2,3"</formula1>
    </dataValidation>
    <dataValidation type="list" allowBlank="1" showInputMessage="1" showErrorMessage="1" sqref="B5">
      <formula1>"MALE,FEMALE"</formula1>
    </dataValidation>
    <dataValidation type="decimal" allowBlank="1" showInputMessage="1" showErrorMessage="1" prompt="Enter gestational age (weeks) between 14 weeks and 40 weeks." sqref="A9">
      <formula1>14</formula1>
      <formula2>40</formula2>
    </dataValidation>
    <dataValidation type="whole" allowBlank="1" showInputMessage="1" showErrorMessage="1" error="The entered value must be between 0 and 6." sqref="B9">
      <formula1>0</formula1>
      <formula2>6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D283"/>
  <sheetViews>
    <sheetView zoomScalePageLayoutView="0" workbookViewId="0" topLeftCell="H1">
      <selection activeCell="S14" sqref="S14"/>
    </sheetView>
  </sheetViews>
  <sheetFormatPr defaultColWidth="9.140625" defaultRowHeight="15"/>
  <cols>
    <col min="2" max="2" width="12.00390625" style="0" bestFit="1" customWidth="1"/>
    <col min="3" max="3" width="8.00390625" style="0" bestFit="1" customWidth="1"/>
    <col min="4" max="4" width="10.00390625" style="0" bestFit="1" customWidth="1"/>
    <col min="6" max="6" width="12.00390625" style="0" bestFit="1" customWidth="1"/>
    <col min="7" max="7" width="9.8515625" style="0" customWidth="1"/>
    <col min="8" max="8" width="7.57421875" style="0" customWidth="1"/>
    <col min="9" max="9" width="8.421875" style="0" customWidth="1"/>
    <col min="10" max="11" width="8.00390625" style="0" bestFit="1" customWidth="1"/>
    <col min="12" max="12" width="8.28125" style="0" bestFit="1" customWidth="1"/>
    <col min="13" max="14" width="10.8515625" style="0" bestFit="1" customWidth="1"/>
    <col min="15" max="15" width="12.8515625" style="0" bestFit="1" customWidth="1"/>
    <col min="17" max="17" width="18.8515625" style="0" bestFit="1" customWidth="1"/>
    <col min="18" max="18" width="16.140625" style="0" bestFit="1" customWidth="1"/>
    <col min="19" max="19" width="12.8515625" style="0" bestFit="1" customWidth="1"/>
  </cols>
  <sheetData>
    <row r="1" spans="1:18" ht="14.25">
      <c r="A1" s="12" t="s">
        <v>8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31</v>
      </c>
      <c r="G1" s="13" t="s">
        <v>22</v>
      </c>
      <c r="H1" s="13" t="s">
        <v>23</v>
      </c>
      <c r="I1" s="12" t="s">
        <v>24</v>
      </c>
      <c r="J1" s="12" t="s">
        <v>25</v>
      </c>
      <c r="K1" s="12" t="s">
        <v>26</v>
      </c>
      <c r="L1" s="12" t="s">
        <v>27</v>
      </c>
      <c r="M1" s="12" t="s">
        <v>28</v>
      </c>
      <c r="N1" s="12" t="s">
        <v>29</v>
      </c>
      <c r="O1" s="12" t="s">
        <v>30</v>
      </c>
      <c r="Q1" s="12" t="s">
        <v>32</v>
      </c>
      <c r="R1">
        <f>IF(parityraw=0,0,1)</f>
        <v>1</v>
      </c>
    </row>
    <row r="2" spans="1:18" ht="14.25">
      <c r="A2" s="14">
        <v>0.05</v>
      </c>
      <c r="B2" s="12">
        <v>7.92639</v>
      </c>
      <c r="C2" s="12">
        <v>0.54845</v>
      </c>
      <c r="D2" s="12">
        <v>-0.25634</v>
      </c>
      <c r="E2" s="12">
        <v>0.02674</v>
      </c>
      <c r="F2" s="12">
        <v>0.0216</v>
      </c>
      <c r="G2" s="12">
        <v>0.00851</v>
      </c>
      <c r="H2" s="12">
        <v>0.01272</v>
      </c>
      <c r="I2" s="12">
        <v>0.00642</v>
      </c>
      <c r="J2" s="12">
        <v>0.01903</v>
      </c>
      <c r="K2" s="12">
        <v>0.03339</v>
      </c>
      <c r="L2" s="12">
        <v>0.01351</v>
      </c>
      <c r="M2" s="12">
        <v>0.01589</v>
      </c>
      <c r="N2" s="12">
        <v>0.0196</v>
      </c>
      <c r="O2" s="12">
        <v>0.00564</v>
      </c>
      <c r="Q2" t="s">
        <v>34</v>
      </c>
      <c r="R2" s="1">
        <f>IF(parityraw=1,1,0)</f>
        <v>0</v>
      </c>
    </row>
    <row r="3" spans="1:18" ht="14.25">
      <c r="A3" s="14">
        <v>0.1</v>
      </c>
      <c r="B3" s="12">
        <v>7.97349</v>
      </c>
      <c r="C3" s="12">
        <v>0.54186</v>
      </c>
      <c r="D3" s="12">
        <v>-0.27186</v>
      </c>
      <c r="E3" s="12">
        <v>0.02159</v>
      </c>
      <c r="F3" s="12">
        <v>0.01938</v>
      </c>
      <c r="G3" s="12">
        <v>0.00818</v>
      </c>
      <c r="H3" s="12">
        <v>0.01415</v>
      </c>
      <c r="I3" s="12">
        <v>0.00656</v>
      </c>
      <c r="J3" s="12">
        <v>0.02413</v>
      </c>
      <c r="K3" s="12">
        <v>0.03399</v>
      </c>
      <c r="L3" s="12">
        <v>0.00682</v>
      </c>
      <c r="M3" s="12">
        <v>0.01523</v>
      </c>
      <c r="N3" s="12">
        <v>0.01478</v>
      </c>
      <c r="O3" s="12">
        <v>-0.00405</v>
      </c>
      <c r="Q3" t="s">
        <v>33</v>
      </c>
      <c r="R3" s="1">
        <f>IF(parityraw=2,1,0)</f>
        <v>1</v>
      </c>
    </row>
    <row r="4" spans="1:18" ht="14.25">
      <c r="A4" s="14">
        <v>0.5</v>
      </c>
      <c r="B4" s="12">
        <v>8.12002</v>
      </c>
      <c r="C4" s="12">
        <v>0.5641</v>
      </c>
      <c r="D4" s="12">
        <v>-0.2656</v>
      </c>
      <c r="E4" s="12">
        <v>0.02013</v>
      </c>
      <c r="F4" s="12">
        <v>0.01813</v>
      </c>
      <c r="G4" s="12">
        <v>0.01128</v>
      </c>
      <c r="H4" s="12">
        <v>0.01196</v>
      </c>
      <c r="I4" s="12">
        <v>0.00517</v>
      </c>
      <c r="J4" s="12">
        <v>0.00778</v>
      </c>
      <c r="K4" s="12">
        <v>0.02359</v>
      </c>
      <c r="L4" s="12">
        <v>0.02303</v>
      </c>
      <c r="M4" s="12">
        <v>0.00123</v>
      </c>
      <c r="N4" s="12">
        <v>0.01016</v>
      </c>
      <c r="O4" s="12">
        <v>0.00795</v>
      </c>
      <c r="Q4" t="s">
        <v>35</v>
      </c>
      <c r="R4" s="1">
        <f>IF(parityraw&gt;2,1,0)</f>
        <v>0</v>
      </c>
    </row>
    <row r="5" spans="1:23" ht="14.25">
      <c r="A5" s="14">
        <v>0.9</v>
      </c>
      <c r="B5" s="12">
        <v>8.24027</v>
      </c>
      <c r="C5" s="12">
        <v>0.5473</v>
      </c>
      <c r="D5" s="12">
        <v>-0.27369</v>
      </c>
      <c r="E5" s="12">
        <v>0.01696</v>
      </c>
      <c r="F5" s="12">
        <v>0.01923</v>
      </c>
      <c r="G5" s="12">
        <v>0.01739</v>
      </c>
      <c r="H5" s="12">
        <v>0.0121</v>
      </c>
      <c r="I5" s="12">
        <v>0.00576</v>
      </c>
      <c r="J5" s="12">
        <v>0.02318</v>
      </c>
      <c r="K5" s="12">
        <v>0.04213</v>
      </c>
      <c r="L5" s="12">
        <v>0.04091</v>
      </c>
      <c r="M5" s="12">
        <v>0.01163</v>
      </c>
      <c r="N5" s="12">
        <v>0.01643</v>
      </c>
      <c r="O5" s="12">
        <v>0.01599</v>
      </c>
      <c r="Q5" t="s">
        <v>36</v>
      </c>
      <c r="R5">
        <f>(Height-163)/10</f>
        <v>-3.1</v>
      </c>
      <c r="S5" t="s">
        <v>58</v>
      </c>
      <c r="T5" t="s">
        <v>54</v>
      </c>
      <c r="U5" t="s">
        <v>55</v>
      </c>
      <c r="V5" t="s">
        <v>56</v>
      </c>
      <c r="W5" t="s">
        <v>57</v>
      </c>
    </row>
    <row r="6" spans="1:23" ht="14.25">
      <c r="A6" s="14">
        <v>0.95</v>
      </c>
      <c r="B6" s="12">
        <v>8.27251</v>
      </c>
      <c r="C6" s="12">
        <v>0.50241</v>
      </c>
      <c r="D6" s="12">
        <v>-0.31643</v>
      </c>
      <c r="E6" s="12">
        <v>0.00507</v>
      </c>
      <c r="F6" s="12">
        <v>0.02243</v>
      </c>
      <c r="G6" s="12">
        <v>0.01889</v>
      </c>
      <c r="H6" s="12">
        <v>0.01037</v>
      </c>
      <c r="I6" s="12">
        <v>0.00447</v>
      </c>
      <c r="J6" s="12">
        <v>0.01052</v>
      </c>
      <c r="K6" s="12">
        <v>0.02785</v>
      </c>
      <c r="L6" s="12">
        <v>0.03863</v>
      </c>
      <c r="M6" s="12">
        <v>0.0102</v>
      </c>
      <c r="N6" s="12">
        <v>0.0142</v>
      </c>
      <c r="O6" s="12">
        <v>0.02148</v>
      </c>
      <c r="Q6" t="s">
        <v>37</v>
      </c>
      <c r="R6">
        <f>(corrweight-64)/10</f>
        <v>-2.8455040000000005</v>
      </c>
      <c r="S6">
        <f>IF(Weight&lt;lowlim,lowlim,IF(Weight&gt;highlim,highlim,Weight))</f>
        <v>35.544959999999996</v>
      </c>
      <c r="T6">
        <v>20.4</v>
      </c>
      <c r="U6">
        <v>40.2</v>
      </c>
      <c r="V6">
        <f>bmilow*Height*Height/10000</f>
        <v>35.544959999999996</v>
      </c>
      <c r="W6">
        <f>bmihigh*Height*Height/10000</f>
        <v>70.04448000000001</v>
      </c>
    </row>
    <row r="7" spans="17:18" ht="14.25">
      <c r="Q7" t="s">
        <v>38</v>
      </c>
      <c r="R7">
        <f>IF(Sex=0,1,0)</f>
        <v>0</v>
      </c>
    </row>
    <row r="8" ht="14.25">
      <c r="Q8" s="2" t="s">
        <v>16</v>
      </c>
    </row>
    <row r="9" ht="14.25">
      <c r="Q9">
        <f>IF(Enter!B5="MALE",0,IF(Enter!B5="FEMALE",1,"NA"))</f>
        <v>1</v>
      </c>
    </row>
    <row r="11" spans="17:20" ht="14.25">
      <c r="Q11" s="1" t="s">
        <v>18</v>
      </c>
      <c r="R11" s="1">
        <f>ROUND((Enter!A9*7+Enter!B9)/7,1)</f>
        <v>36.6</v>
      </c>
      <c r="S11" s="1">
        <f>EFWT</f>
        <v>2686</v>
      </c>
      <c r="T11" s="1"/>
    </row>
    <row r="12" spans="8:20" ht="14.25">
      <c r="H12" s="15"/>
      <c r="Q12" s="5" t="s">
        <v>9</v>
      </c>
      <c r="R12" s="3">
        <f>MATCH(GA,A1:A283,0)</f>
        <v>249</v>
      </c>
      <c r="S12" s="3">
        <f>MATCH(EFWT,INDEX(B:F,R12,0))</f>
        <v>3</v>
      </c>
      <c r="T12" s="3"/>
    </row>
    <row r="13" spans="8:20" ht="14.25">
      <c r="H13" s="15"/>
      <c r="Q13" s="5" t="s">
        <v>10</v>
      </c>
      <c r="R13" s="3">
        <f ca="1">INDIRECT(ADDRESS(22,S12+1))</f>
        <v>50</v>
      </c>
      <c r="S13" s="3">
        <f ca="1">INDIRECT(ADDRESS(22,S12+2))</f>
        <v>90</v>
      </c>
      <c r="T13" s="3" t="str">
        <f>CONCATENATE(R13,"-",S13)</f>
        <v>50-90</v>
      </c>
    </row>
    <row r="14" spans="8:20" ht="14.25">
      <c r="H14" s="15"/>
      <c r="Q14" s="5" t="s">
        <v>11</v>
      </c>
      <c r="R14" s="28">
        <f ca="1">INDIRECT(ADDRESS(R12,S12+1))</f>
        <v>2573.1050764912757</v>
      </c>
      <c r="S14" s="28">
        <f ca="1">INDIRECT(ADDRESS(R12,S12+2))</f>
        <v>2909.276421362377</v>
      </c>
      <c r="T14" s="3" t="str">
        <f>CONCATENATE(ROUND(R14,1),"-",ROUND(S14,1))</f>
        <v>2573.1-2909.3</v>
      </c>
    </row>
    <row r="15" spans="8:20" ht="14.25">
      <c r="H15" s="15"/>
      <c r="Q15" s="5" t="s">
        <v>50</v>
      </c>
      <c r="R15" s="28">
        <f>R13+(((S13-R13)/(S14-R14))*(S11-R14))</f>
        <v>63.4330216100973</v>
      </c>
      <c r="S15" s="3">
        <f>IF(EFWT&lt;MIN(INDEX(B:F,R12,0)),"&lt;5",IF(EFWT&gt;MAX(INDEX(B:F,R12,0)),"&gt;95",EFW!R15))</f>
        <v>63.4330216100973</v>
      </c>
      <c r="T15" s="3"/>
    </row>
    <row r="16" spans="8:20" ht="14.25">
      <c r="H16" s="15"/>
      <c r="Q16" s="3"/>
      <c r="R16" s="3"/>
      <c r="S16" s="3"/>
      <c r="T16" s="3"/>
    </row>
    <row r="17" spans="8:20" ht="14.25">
      <c r="H17" s="15"/>
      <c r="Q17" s="3"/>
      <c r="R17" s="3" t="str">
        <f>IF(EFWT&lt;MIN(INDEX(B:F,R12,0)),"&lt;5",IF(EFWT&gt;MAX(INDEX(B:F,R12,0)),"&gt;95",EFW!T13))</f>
        <v>50-90</v>
      </c>
      <c r="S17" s="28" t="str">
        <f>IF(EFWT&lt;MIN(INDEX(B:F,R12,0)),MIN(INDEX(B:F,R12,0)),IF(EFWT&gt;MAX(INDEX(B:F,R12,0)),MAX(INDEX(B:F,R12,0)),EFW!T14))</f>
        <v>2573.1-2909.3</v>
      </c>
      <c r="T17" s="28"/>
    </row>
    <row r="18" ht="14.25">
      <c r="H18" s="15"/>
    </row>
    <row r="19" ht="15" thickBot="1">
      <c r="H19" s="15"/>
    </row>
    <row r="20" spans="8:19" ht="15" thickBot="1">
      <c r="H20" s="15"/>
      <c r="R20" s="30">
        <f>GA</f>
        <v>36.6</v>
      </c>
      <c r="S20" s="31">
        <f>S11/EFW40</f>
        <v>0.7991431376632651</v>
      </c>
    </row>
    <row r="21" spans="8:19" ht="15" thickBot="1">
      <c r="H21" s="15"/>
      <c r="J21" t="s">
        <v>40</v>
      </c>
      <c r="R21" s="30" t="s">
        <v>44</v>
      </c>
      <c r="S21" s="31">
        <v>3361.1</v>
      </c>
    </row>
    <row r="22" spans="1:21" ht="14.25">
      <c r="A22" t="s">
        <v>1</v>
      </c>
      <c r="B22" s="1">
        <v>5</v>
      </c>
      <c r="C22" s="1">
        <v>10</v>
      </c>
      <c r="D22" s="1">
        <v>50</v>
      </c>
      <c r="E22" s="1">
        <v>90</v>
      </c>
      <c r="F22" s="1">
        <v>95</v>
      </c>
      <c r="G22" s="1" t="s">
        <v>13</v>
      </c>
      <c r="I22" s="1" t="s">
        <v>1</v>
      </c>
      <c r="J22" s="1">
        <v>5</v>
      </c>
      <c r="K22" s="1">
        <v>10</v>
      </c>
      <c r="L22" s="1">
        <v>50</v>
      </c>
      <c r="M22" s="1">
        <v>90</v>
      </c>
      <c r="N22" s="1">
        <v>95</v>
      </c>
      <c r="O22" s="1"/>
      <c r="P22" s="1"/>
      <c r="Q22" s="1"/>
      <c r="R22" s="1"/>
      <c r="S22" s="1"/>
      <c r="T22" s="1"/>
      <c r="U22" s="3"/>
    </row>
    <row r="23" spans="1:30" ht="14.25">
      <c r="A23" s="4">
        <v>14</v>
      </c>
      <c r="B23" s="4">
        <f>EXP((B2*1)+(C2*AD23)+(D2*AD23^2)+(E2*AD23^3)+(F2*sexm)+(G2*heightn)+(H2*weightn)+(I2*AD23*weightn)+(J2*parity1)+(K2*parity2)+(L2*parity3)+(M2*AD23*parity1)+(N2*AD23*parity2)+(O2*AD23*parity3))</f>
        <v>71.15998854967133</v>
      </c>
      <c r="C23" s="4">
        <f>EXP((B3*1)+(C3*AD23)+(D3*AD23^2)+(E3*AD23^3)+(F3*sexm)+(G3*heightn)+(H3*weightn)+(I3*AD23*weightn)+(J3*parity1)+(K3*parity2)+(L3*parity3)+(M3*AD23*parity1)+(N3*AD23*parity2)+(O3*AD23*parity3))</f>
        <v>75.63261417767994</v>
      </c>
      <c r="D23" s="4">
        <f>EXP((B4*1)+(C4*AD23)+(D4*AD23^2)+(E4*AD23^3)+(F4*sexm)+(G4*heightn)+(H4*weightn)+(I4*AD23*weightn)+(J4*parity1)+(K4*parity2)+(L4*parity3)+(M4*AD23*parity1)+(N4*AD23*parity2)+(O4*AD23*parity3))</f>
        <v>87.4023488424545</v>
      </c>
      <c r="E23" s="4">
        <f>EXP((B5*1)+(C5*AD23)+(D5*AD23^2)+(E5*AD23^3)+(F5*sexm)+(G5*heightn)+(H5*weightn)+(I5*AD23*weightn)+(J5*parity1)+(K5*parity2)+(L5*parity3)+(M5*AD23*parity1)+(N5*AD23*parity2)+(O5*AD23*parity3))</f>
        <v>101.77284393116291</v>
      </c>
      <c r="F23" s="4">
        <f>EXP((B6*1)+(C6*AD23)+(D6*AD23^2)+(E6*AD23^3)+(F6*sexm)+(G6*heightn)+(H6*weightn)+(I6*AD23*weightn)+(J6*parity1)+(K6*parity2)+(L6*parity3)+(M6*AD23*parity1)+(N6*AD23*parity2)+(O6*AD23*parity3))</f>
        <v>107.12543643778633</v>
      </c>
      <c r="G23" s="1">
        <v>-1</v>
      </c>
      <c r="H23" s="1"/>
      <c r="I23" s="4">
        <f>A23</f>
        <v>14</v>
      </c>
      <c r="J23">
        <f aca="true" t="shared" si="0" ref="J23:J86">B23/EFW40</f>
        <v>0.02117163683010661</v>
      </c>
      <c r="K23" s="1">
        <f aca="true" t="shared" si="1" ref="K23:K86">C23/EFW40</f>
        <v>0.022502339763077545</v>
      </c>
      <c r="L23" s="1">
        <f aca="true" t="shared" si="2" ref="L23:L86">D23/EFW40</f>
        <v>0.02600409057821978</v>
      </c>
      <c r="M23" s="1">
        <f aca="true" t="shared" si="3" ref="M23:M86">E23/EFW40</f>
        <v>0.030279623912160575</v>
      </c>
      <c r="N23" s="1">
        <f aca="true" t="shared" si="4" ref="N23:N86">F23/EFW40</f>
        <v>0.03187213603813821</v>
      </c>
      <c r="AD23">
        <f aca="true" t="shared" si="5" ref="AD23:AD86">(A23-40)/10</f>
        <v>-2.6</v>
      </c>
    </row>
    <row r="24" spans="1:30" ht="14.25">
      <c r="A24" s="4">
        <v>14.1</v>
      </c>
      <c r="B24" s="4">
        <f>EXP((B2*1)+(C2*AD24)+(D2*AD24^2)+(E2*AD24^3)+(F2*sexm)+(G2*heightn)+(H2*weightn)+(I2*AD24*weightn)+(J2*parity1)+(K2*parity2)+(L2*parity3)+(M2*AD24*parity1)+(N2*AD24*parity2)+(O2*AD24*parity3))</f>
        <v>72.9033512212509</v>
      </c>
      <c r="C24" s="4">
        <f>EXP((B3*1)+(C3*AD24)+(D3*AD24^2)+(E3*AD24^3)+(F3*sexm)+(G3*heightn)+(H3*weightn)+(I3*AD24*weightn)+(J3*parity1)+(K3*parity2)+(L3*parity3)+(M3*AD24*parity1)+(N3*AD24*parity2)+(O3*AD24*parity3))</f>
        <v>77.45820471992738</v>
      </c>
      <c r="D24" s="4">
        <f>EXP((B4*1)+(C4*AD24)+(D4*AD24^2)+(E4*AD24^3)+(F4*sexm)+(G4*heightn)+(H4*weightn)+(I4*AD24*weightn)+(J4*parity1)+(K4*parity2)+(L4*parity3)+(M4*AD24*parity1)+(N4*AD24*parity2)+(O4*AD24*parity3))</f>
        <v>89.47586884665257</v>
      </c>
      <c r="E24" s="4">
        <f>EXP((B5*1)+(C5*AD24)+(D5*AD24^2)+(E5*AD24^3)+(F5*sexm)+(G5*heightn)+(H5*weightn)+(I5*AD24*weightn)+(J5*parity1)+(K5*parity2)+(L5*parity3)+(M5*AD24*parity1)+(N5*AD24*parity2)+(O5*AD24*parity3))</f>
        <v>104.15159641579237</v>
      </c>
      <c r="F24" s="4">
        <f>EXP((B6*1)+(C6*AD24)+(D6*AD24^2)+(E6*AD24^3)+(F6*sexm)+(G6*heightn)+(H6*weightn)+(I6*AD24*weightn)+(J6*parity1)+(K6*parity2)+(L6*parity3)+(M6*AD24*parity1)+(N6*AD24*parity2)+(O6*AD24*parity3))</f>
        <v>109.56153122721179</v>
      </c>
      <c r="G24" s="1">
        <v>-1</v>
      </c>
      <c r="H24" s="1"/>
      <c r="I24" s="4">
        <f aca="true" t="shared" si="6" ref="I24:I87">A24</f>
        <v>14.1</v>
      </c>
      <c r="J24" s="1">
        <f t="shared" si="0"/>
        <v>0.021690324959462944</v>
      </c>
      <c r="K24" s="1">
        <f t="shared" si="1"/>
        <v>0.023045492463755136</v>
      </c>
      <c r="L24" s="1">
        <f t="shared" si="2"/>
        <v>0.02662100766018642</v>
      </c>
      <c r="M24" s="1">
        <f t="shared" si="3"/>
        <v>0.030987354263720915</v>
      </c>
      <c r="N24" s="1">
        <f t="shared" si="4"/>
        <v>0.032596926966532325</v>
      </c>
      <c r="AD24" s="1">
        <f t="shared" si="5"/>
        <v>-2.59</v>
      </c>
    </row>
    <row r="25" spans="1:30" ht="14.25">
      <c r="A25" s="4">
        <v>14.2</v>
      </c>
      <c r="B25" s="4">
        <f>EXP((B2*1)+(C2*AD25)+(D2*AD25^2)+(E2*AD25^3)+(F2*sexm)+(G2*heightn)+(H2*weightn)+(I2*AD25*weightn)+(J2*parity1)+(K2*parity2)+(L2*parity3)+(M2*AD25*parity1)+(N2*AD25*parity2)+(O2*AD25*parity3))</f>
        <v>74.6824923835968</v>
      </c>
      <c r="C25" s="4">
        <f>EXP((B3*1)+(C3*AD25)+(D3*AD25^2)+(E3*AD25^3)+(F3*sexm)+(G3*heightn)+(H3*weightn)+(I3*AD25*weightn)+(J3*parity1)+(K3*parity2)+(L3*parity3)+(M3*AD25*parity1)+(N3*AD25*parity2)+(O3*AD25*parity3))</f>
        <v>79.3208862288773</v>
      </c>
      <c r="D25" s="4">
        <f>EXP((B4*1)+(C4*AD25)+(D4*AD25^2)+(E4*AD25^3)+(F4*sexm)+(G4*heightn)+(H4*weightn)+(I4*AD25*weightn)+(J4*parity1)+(K4*parity2)+(L4*parity3)+(M4*AD25*parity1)+(N4*AD25*parity2)+(O4*AD25*parity3))</f>
        <v>91.59084994444386</v>
      </c>
      <c r="E25" s="4">
        <f>EXP((B5*1)+(C5*AD25)+(D5*AD25^2)+(E5*AD25^3)+(F5*sexm)+(G5*heightn)+(H5*weightn)+(I5*AD25*weightn)+(J5*parity1)+(K5*parity2)+(L5*parity3)+(M5*AD25*parity1)+(N5*AD25*parity2)+(O5*AD25*parity3))</f>
        <v>106.57730473827581</v>
      </c>
      <c r="F25" s="4">
        <f>EXP((B6*1)+(C6*AD25)+(D6*AD25^2)+(E6*AD25^3)+(F6*sexm)+(G6*heightn)+(H6*weightn)+(I6*AD25*weightn)+(J6*parity1)+(K6*parity2)+(L6*parity3)+(M6*AD25*parity1)+(N6*AD25*parity2)+(O6*AD25*parity3))</f>
        <v>112.04505028527907</v>
      </c>
      <c r="G25" s="1">
        <v>-1</v>
      </c>
      <c r="H25" s="1"/>
      <c r="I25" s="4">
        <f t="shared" si="6"/>
        <v>14.2</v>
      </c>
      <c r="J25" s="1">
        <f t="shared" si="0"/>
        <v>0.022219657964236944</v>
      </c>
      <c r="K25" s="1">
        <f t="shared" si="1"/>
        <v>0.023599680529849544</v>
      </c>
      <c r="L25" s="1">
        <f t="shared" si="2"/>
        <v>0.027250260314909958</v>
      </c>
      <c r="M25" s="1">
        <f t="shared" si="3"/>
        <v>0.031709054993387824</v>
      </c>
      <c r="N25" s="1">
        <f t="shared" si="4"/>
        <v>0.03333582764133143</v>
      </c>
      <c r="AD25" s="1">
        <f t="shared" si="5"/>
        <v>-2.58</v>
      </c>
    </row>
    <row r="26" spans="1:30" ht="14.25">
      <c r="A26" s="4">
        <v>14.3</v>
      </c>
      <c r="B26" s="4">
        <f>EXP((B2*1)+(C2*AD26)+(D2*AD26^2)+(E2*AD26^3)+(F2*sexm)+(G2*heightn)+(H2*weightn)+(I2*AD26*weightn)+(J2*parity1)+(K2*parity2)+(L2*parity3)+(M2*AD26*parity1)+(N2*AD26*parity2)+(O2*AD26*parity3))</f>
        <v>76.49796315074751</v>
      </c>
      <c r="C26" s="4">
        <f>EXP((B3*1)+(C3*AD26)+(D3*AD26^2)+(E3*AD26^3)+(F3*sexm)+(G3*heightn)+(H3*weightn)+(I3*AD26*weightn)+(J3*parity1)+(K3*parity2)+(L3*parity3)+(M3*AD26*parity1)+(N3*AD26*parity2)+(O3*AD26*parity3))</f>
        <v>81.2212297051777</v>
      </c>
      <c r="D26" s="4">
        <f>EXP((B4*1)+(C4*AD26)+(D4*AD26^2)+(E4*AD26^3)+(F4*sexm)+(G4*heightn)+(H4*weightn)+(I4*AD26*weightn)+(J4*parity1)+(K4*parity2)+(L4*parity3)+(M4*AD26*parity1)+(N4*AD26*parity2)+(O4*AD26*parity3))</f>
        <v>93.7479222715004</v>
      </c>
      <c r="E26" s="4">
        <f>EXP((B5*1)+(C5*AD26)+(D5*AD26^2)+(E5*AD26^3)+(F5*sexm)+(G5*heightn)+(H5*weightn)+(I5*AD26*weightn)+(J5*parity1)+(K5*parity2)+(L5*parity3)+(M5*AD26*parity1)+(N5*AD26*parity2)+(O5*AD26*parity3))</f>
        <v>109.05067561975001</v>
      </c>
      <c r="F26" s="4">
        <f>EXP((B6*1)+(C6*AD26)+(D6*AD26^2)+(E6*AD26^3)+(F6*sexm)+(G6*heightn)+(H6*weightn)+(I6*AD26*weightn)+(J6*parity1)+(K6*parity2)+(L6*parity3)+(M6*AD26*parity1)+(N6*AD26*parity2)+(O6*AD26*parity3))</f>
        <v>114.57671462958514</v>
      </c>
      <c r="G26" s="1">
        <v>-1</v>
      </c>
      <c r="H26" s="1"/>
      <c r="I26" s="4">
        <f t="shared" si="6"/>
        <v>14.3</v>
      </c>
      <c r="J26" s="1">
        <f t="shared" si="0"/>
        <v>0.022759799812783765</v>
      </c>
      <c r="K26" s="1">
        <f t="shared" si="1"/>
        <v>0.024165073846412696</v>
      </c>
      <c r="L26" s="1">
        <f t="shared" si="2"/>
        <v>0.027892036021391925</v>
      </c>
      <c r="M26" s="1">
        <f t="shared" si="3"/>
        <v>0.032444936365996255</v>
      </c>
      <c r="N26" s="1">
        <f t="shared" si="4"/>
        <v>0.03408905258087684</v>
      </c>
      <c r="AD26" s="1">
        <f t="shared" si="5"/>
        <v>-2.57</v>
      </c>
    </row>
    <row r="27" spans="1:30" ht="14.25">
      <c r="A27" s="4">
        <v>14.4</v>
      </c>
      <c r="B27" s="4">
        <f>EXP((B2*1)+(C2*AD27)+(D2*AD27^2)+(E2*AD27^3)+(F2*sexm)+(G2*heightn)+(H2*weightn)+(I2*AD27*weightn)+(J2*parity1)+(K2*parity2)+(L2*parity3)+(M2*AD27*parity1)+(N2*AD27*parity2)+(O2*AD27*parity3))</f>
        <v>78.35031871424883</v>
      </c>
      <c r="C27" s="4">
        <f>EXP((B3*1)+(C3*AD27)+(D3*AD27^2)+(E3*AD27^3)+(F3*sexm)+(G3*heightn)+(H3*weightn)+(I3*AD27*weightn)+(J3*parity1)+(K3*parity2)+(L3*parity3)+(M3*AD27*parity1)+(N3*AD27*parity2)+(O3*AD27*parity3))</f>
        <v>83.15981055712781</v>
      </c>
      <c r="D27" s="4">
        <f>EXP((B4*1)+(C4*AD27)+(D4*AD27^2)+(E4*AD27^3)+(F4*sexm)+(G4*heightn)+(H4*weightn)+(I4*AD27*weightn)+(J4*parity1)+(K4*parity2)+(L4*parity3)+(M4*AD27*parity1)+(N4*AD27*parity2)+(O4*AD27*parity3))</f>
        <v>95.94772084680173</v>
      </c>
      <c r="E27" s="4">
        <f>EXP((B5*1)+(C5*AD27)+(D5*AD27^2)+(E5*AD27^3)+(F5*sexm)+(G5*heightn)+(H5*weightn)+(I5*AD27*weightn)+(J5*parity1)+(K5*parity2)+(L5*parity3)+(M5*AD27*parity1)+(N5*AD27*parity2)+(O5*AD27*parity3))</f>
        <v>111.57242125340177</v>
      </c>
      <c r="F27" s="4">
        <f>EXP((B6*1)+(C6*AD27)+(D6*AD27^2)+(E6*AD27^3)+(F6*sexm)+(G6*heightn)+(H6*weightn)+(I6*AD27*weightn)+(J6*parity1)+(K6*parity2)+(L6*parity3)+(M6*AD27*parity1)+(N6*AD27*parity2)+(O6*AD27*parity3))</f>
        <v>117.15725143676357</v>
      </c>
      <c r="G27" s="1">
        <v>-1</v>
      </c>
      <c r="H27" s="1"/>
      <c r="I27" s="4">
        <f t="shared" si="6"/>
        <v>14.4</v>
      </c>
      <c r="J27" s="1">
        <f t="shared" si="0"/>
        <v>0.02331091568660523</v>
      </c>
      <c r="K27" s="1">
        <f t="shared" si="1"/>
        <v>0.02474184360986814</v>
      </c>
      <c r="L27" s="1">
        <f t="shared" si="2"/>
        <v>0.02854652371152353</v>
      </c>
      <c r="M27" s="1">
        <f t="shared" si="3"/>
        <v>0.03319521027443449</v>
      </c>
      <c r="N27" s="1">
        <f t="shared" si="4"/>
        <v>0.034856818135956556</v>
      </c>
      <c r="AD27" s="1">
        <f t="shared" si="5"/>
        <v>-2.56</v>
      </c>
    </row>
    <row r="28" spans="1:30" ht="14.25">
      <c r="A28" s="4">
        <v>14.5</v>
      </c>
      <c r="B28" s="4">
        <f>EXP((B2*1)+(C2*AD28)+(D2*AD28^2)+(E2*AD28^3)+(F2*sexm)+(G2*heightn)+(H2*weightn)+(I2*AD28*weightn)+(J2*parity1)+(K2*parity2)+(L2*parity3)+(M2*AD28*parity1)+(N2*AD28*parity2)+(O2*AD28*parity3))</f>
        <v>80.24011826986093</v>
      </c>
      <c r="C28" s="4">
        <f>EXP((B3*1)+(C3*AD28)+(D3*AD28^2)+(E3*AD28^3)+(F3*sexm)+(G3*heightn)+(H3*weightn)+(I3*AD28*weightn)+(J3*parity1)+(K3*parity2)+(L3*parity3)+(M3*AD28*parity1)+(N3*AD28*parity2)+(O3*AD28*parity3))</f>
        <v>85.13720853180486</v>
      </c>
      <c r="D28" s="4">
        <f>EXP((B4*1)+(C4*AD28)+(D4*AD28^2)+(E4*AD28^3)+(F4*sexm)+(G4*heightn)+(H4*weightn)+(I4*AD28*weightn)+(J4*parity1)+(K4*parity2)+(L4*parity3)+(M4*AD28*parity1)+(N4*AD28*parity2)+(O4*AD28*parity3))</f>
        <v>98.1908855023078</v>
      </c>
      <c r="E28" s="4">
        <f>EXP((B5*1)+(C5*AD28)+(D5*AD28^2)+(E5*AD28^3)+(F5*sexm)+(G5*heightn)+(H5*weightn)+(I5*AD28*weightn)+(J5*parity1)+(K5*parity2)+(L5*parity3)+(M5*AD28*parity1)+(N5*AD28*parity2)+(O5*AD28*parity3))</f>
        <v>114.14325922787833</v>
      </c>
      <c r="F28" s="4">
        <f>EXP((B6*1)+(C6*AD28)+(D6*AD28^2)+(E6*AD28^3)+(F6*sexm)+(G6*heightn)+(H6*weightn)+(I6*AD28*weightn)+(J6*parity1)+(K6*parity2)+(L6*parity3)+(M6*AD28*parity1)+(N6*AD28*parity2)+(O6*AD28*parity3))</f>
        <v>119.78739398141572</v>
      </c>
      <c r="G28" s="1">
        <v>-1</v>
      </c>
      <c r="H28" s="1"/>
      <c r="I28" s="4">
        <f t="shared" si="6"/>
        <v>14.5</v>
      </c>
      <c r="J28" s="1">
        <f t="shared" si="0"/>
        <v>0.02387317195854361</v>
      </c>
      <c r="K28" s="1">
        <f t="shared" si="1"/>
        <v>0.02533016230751982</v>
      </c>
      <c r="L28" s="1">
        <f t="shared" si="2"/>
        <v>0.02921391374916182</v>
      </c>
      <c r="M28" s="1">
        <f t="shared" si="3"/>
        <v>0.03396009021685708</v>
      </c>
      <c r="N28" s="1">
        <f t="shared" si="4"/>
        <v>0.03563934247163599</v>
      </c>
      <c r="AD28" s="1">
        <f t="shared" si="5"/>
        <v>-2.55</v>
      </c>
    </row>
    <row r="29" spans="1:30" ht="14.25">
      <c r="A29" s="4">
        <v>14.6</v>
      </c>
      <c r="B29" s="4">
        <f>EXP((B2*1)+(C2*AD29)+(D2*AD29^2)+(E2*AD29^3)+(F2*sexm)+(G2*heightn)+(H2*weightn)+(I2*AD29*weightn)+(J2*parity1)+(K2*parity2)+(L2*parity3)+(M2*AD29*parity1)+(N2*AD29*parity2)+(O2*AD29*parity3))</f>
        <v>82.1679249415134</v>
      </c>
      <c r="C29" s="4">
        <f>EXP((B3*1)+(C3*AD29)+(D3*AD29^2)+(E3*AD29^3)+(F3*sexm)+(G3*heightn)+(H3*weightn)+(I3*AD29*weightn)+(J3*parity1)+(K3*parity2)+(L3*parity3)+(M3*AD29*parity1)+(N3*AD29*parity2)+(O3*AD29*parity3))</f>
        <v>87.15400764337335</v>
      </c>
      <c r="D29" s="4">
        <f>EXP((B4*1)+(C4*AD29)+(D4*AD29^2)+(E4*AD29^3)+(F4*sexm)+(G4*heightn)+(H4*weightn)+(I4*AD29*weightn)+(J4*parity1)+(K4*parity2)+(L4*parity3)+(M4*AD29*parity1)+(N4*AD29*parity2)+(O4*AD29*parity3))</f>
        <v>100.47806080970665</v>
      </c>
      <c r="E29" s="4">
        <f>EXP((B5*1)+(C5*AD29)+(D5*AD29^2)+(E5*AD29^3)+(F5*sexm)+(G5*heightn)+(H5*weightn)+(I5*AD29*weightn)+(J5*parity1)+(K5*parity2)+(L5*parity3)+(M5*AD29*parity1)+(N5*AD29*parity2)+(O5*AD29*parity3))</f>
        <v>116.76391244744903</v>
      </c>
      <c r="F29" s="4">
        <f>EXP((B6*1)+(C6*AD29)+(D6*AD29^2)+(E6*AD29^3)+(F6*sexm)+(G6*heightn)+(H6*weightn)+(I6*AD29*weightn)+(J6*parity1)+(K6*parity2)+(L6*parity3)+(M6*AD29*parity1)+(N6*AD29*parity2)+(O6*AD29*parity3))</f>
        <v>122.46788157169796</v>
      </c>
      <c r="G29" s="1">
        <v>-1</v>
      </c>
      <c r="H29" s="1"/>
      <c r="I29" s="4">
        <f t="shared" si="6"/>
        <v>14.6</v>
      </c>
      <c r="J29" s="1">
        <f t="shared" si="0"/>
        <v>0.024446736170156618</v>
      </c>
      <c r="K29" s="1">
        <f t="shared" si="1"/>
        <v>0.02593020369622247</v>
      </c>
      <c r="L29" s="1">
        <f t="shared" si="2"/>
        <v>0.02989439790833556</v>
      </c>
      <c r="M29" s="1">
        <f t="shared" si="3"/>
        <v>0.03473979127293119</v>
      </c>
      <c r="N29" s="1">
        <f t="shared" si="4"/>
        <v>0.03643684554809377</v>
      </c>
      <c r="AD29" s="1">
        <f t="shared" si="5"/>
        <v>-2.54</v>
      </c>
    </row>
    <row r="30" spans="1:30" ht="14.25">
      <c r="A30" s="4">
        <v>14.7</v>
      </c>
      <c r="B30" s="4">
        <f>EXP((B2*1)+(C2*AD30)+(D2*AD30^2)+(E2*AD30^3)+(F2*sexm)+(G2*heightn)+(H2*weightn)+(I2*AD30*weightn)+(J2*parity1)+(K2*parity2)+(L2*parity3)+(M2*AD30*parity1)+(N2*AD30*parity2)+(O2*AD30*parity3))</f>
        <v>84.13430570250245</v>
      </c>
      <c r="C30" s="4">
        <f>EXP((B3*1)+(C3*AD30)+(D3*AD30^2)+(E3*AD30^3)+(F3*sexm)+(G3*heightn)+(H3*weightn)+(I3*AD30*weightn)+(J3*parity1)+(K3*parity2)+(L3*parity3)+(M3*AD30*parity1)+(N3*AD30*parity2)+(O3*AD30*parity3))</f>
        <v>89.21079609856098</v>
      </c>
      <c r="D30" s="4">
        <f>EXP((B4*1)+(C4*AD30)+(D4*AD30^2)+(E4*AD30^3)+(F4*sexm)+(G4*heightn)+(H4*weightn)+(I4*AD30*weightn)+(J4*parity1)+(K4*parity2)+(L4*parity3)+(M4*AD30*parity1)+(N4*AD30*parity2)+(O4*AD30*parity3))</f>
        <v>102.8098960042187</v>
      </c>
      <c r="E30" s="4">
        <f>EXP((B5*1)+(C5*AD30)+(D5*AD30^2)+(E5*AD30^3)+(F5*sexm)+(G5*heightn)+(H5*weightn)+(I5*AD30*weightn)+(J5*parity1)+(K5*parity2)+(L5*parity3)+(M5*AD30*parity1)+(N5*AD30*parity2)+(O5*AD30*parity3))</f>
        <v>119.43510904889577</v>
      </c>
      <c r="F30" s="4">
        <f>EXP((B6*1)+(C6*AD30)+(D6*AD30^2)+(E6*AD30^3)+(F6*sexm)+(G6*heightn)+(H6*weightn)+(I6*AD30*weightn)+(J6*parity1)+(K6*parity2)+(L6*parity3)+(M6*AD30*parity1)+(N6*AD30*parity2)+(O6*AD30*parity3))</f>
        <v>125.1994594815171</v>
      </c>
      <c r="G30" s="1">
        <v>-1</v>
      </c>
      <c r="H30" s="1"/>
      <c r="I30" s="4">
        <f t="shared" si="6"/>
        <v>14.7</v>
      </c>
      <c r="J30" s="1">
        <f t="shared" si="0"/>
        <v>0.02503177700827183</v>
      </c>
      <c r="K30" s="1">
        <f t="shared" si="1"/>
        <v>0.026542142780209152</v>
      </c>
      <c r="L30" s="1">
        <f t="shared" si="2"/>
        <v>0.030588169350575317</v>
      </c>
      <c r="M30" s="1">
        <f t="shared" si="3"/>
        <v>0.03553453007910975</v>
      </c>
      <c r="N30" s="1">
        <f t="shared" si="4"/>
        <v>0.03724954910044839</v>
      </c>
      <c r="AD30" s="1">
        <f t="shared" si="5"/>
        <v>-2.5300000000000002</v>
      </c>
    </row>
    <row r="31" spans="1:30" ht="14.25">
      <c r="A31" s="4">
        <v>14.8</v>
      </c>
      <c r="B31" s="4">
        <f>EXP((B2*1)+(C2*AD31)+(D2*AD31^2)+(E2*AD31^3)+(F2*sexm)+(G2*heightn)+(H2*weightn)+(I2*AD31*weightn)+(J2*parity1)+(K2*parity2)+(L2*parity3)+(M2*AD31*parity1)+(N2*AD31*parity2)+(O2*AD31*parity3))</f>
        <v>86.13983129391009</v>
      </c>
      <c r="C31" s="4">
        <f>EXP((B3*1)+(C3*AD31)+(D3*AD31^2)+(E3*AD31^3)+(F3*sexm)+(G3*heightn)+(H3*weightn)+(I3*AD31*weightn)+(J3*parity1)+(K3*parity2)+(L3*parity3)+(M3*AD31*parity1)+(N3*AD31*parity2)+(O3*AD31*parity3))</f>
        <v>91.30816621928106</v>
      </c>
      <c r="D31" s="4">
        <f>EXP((B4*1)+(C4*AD31)+(D4*AD31^2)+(E4*AD31^3)+(F4*sexm)+(G4*heightn)+(H4*weightn)+(I4*AD31*weightn)+(J4*parity1)+(K4*parity2)+(L4*parity3)+(M4*AD31*parity1)+(N4*AD31*parity2)+(O4*AD31*parity3))</f>
        <v>105.18704490543287</v>
      </c>
      <c r="E31" s="4">
        <f>EXP((B5*1)+(C5*AD31)+(D5*AD31^2)+(E5*AD31^3)+(F5*sexm)+(G5*heightn)+(H5*weightn)+(I5*AD31*weightn)+(J5*parity1)+(K5*parity2)+(L5*parity3)+(M5*AD31*parity1)+(N5*AD31*parity2)+(O5*AD31*parity3))</f>
        <v>122.15758231510365</v>
      </c>
      <c r="F31" s="4">
        <f>EXP((B6*1)+(C6*AD31)+(D6*AD31^2)+(E6*AD31^3)+(F6*sexm)+(G6*heightn)+(H6*weightn)+(I6*AD31*weightn)+(J6*parity1)+(K6*parity2)+(L6*parity3)+(M6*AD31*parity1)+(N6*AD31*parity2)+(O6*AD31*parity3))</f>
        <v>127.98287887929386</v>
      </c>
      <c r="G31" s="1">
        <v>-1</v>
      </c>
      <c r="H31" s="1"/>
      <c r="I31" s="4">
        <f t="shared" si="6"/>
        <v>14.8</v>
      </c>
      <c r="J31" s="1">
        <f t="shared" si="0"/>
        <v>0.025628464280714674</v>
      </c>
      <c r="K31" s="1">
        <f t="shared" si="1"/>
        <v>0.0271661557880697</v>
      </c>
      <c r="L31" s="1">
        <f t="shared" si="2"/>
        <v>0.03129542260136053</v>
      </c>
      <c r="M31" s="1">
        <f t="shared" si="3"/>
        <v>0.03634452480292275</v>
      </c>
      <c r="N31" s="1">
        <f t="shared" si="4"/>
        <v>0.03807767661756385</v>
      </c>
      <c r="AD31" s="1">
        <f t="shared" si="5"/>
        <v>-2.52</v>
      </c>
    </row>
    <row r="32" spans="1:30" ht="14.25">
      <c r="A32" s="4">
        <v>14.9</v>
      </c>
      <c r="B32" s="4">
        <f>EXP((B2*1)+(C2*AD32)+(D2*AD32^2)+(E2*AD32^3)+(F2*sexm)+(G2*heightn)+(H2*weightn)+(I2*AD32*weightn)+(J2*parity1)+(K2*parity2)+(L2*parity3)+(M2*AD32*parity1)+(N2*AD32*parity2)+(O2*AD32*parity3))</f>
        <v>88.1850761402381</v>
      </c>
      <c r="C32" s="4">
        <f>EXP((B3*1)+(C3*AD32)+(D3*AD32^2)+(E3*AD32^3)+(F3*sexm)+(G3*heightn)+(H3*weightn)+(I3*AD32*weightn)+(J3*parity1)+(K3*parity2)+(L3*parity3)+(M3*AD32*parity1)+(N3*AD32*parity2)+(O3*AD32*parity3))</f>
        <v>93.44671436238072</v>
      </c>
      <c r="D32" s="4">
        <f>EXP((B4*1)+(C4*AD32)+(D4*AD32^2)+(E4*AD32^3)+(F4*sexm)+(G4*heightn)+(H4*weightn)+(I4*AD32*weightn)+(J4*parity1)+(K4*parity2)+(L4*parity3)+(M4*AD32*parity1)+(N4*AD32*parity2)+(O4*AD32*parity3))</f>
        <v>107.61016583515465</v>
      </c>
      <c r="E32" s="4">
        <f>EXP((B5*1)+(C5*AD32)+(D5*AD32^2)+(E5*AD32^3)+(F5*sexm)+(G5*heightn)+(H5*weightn)+(I5*AD32*weightn)+(J5*parity1)+(K5*parity2)+(L5*parity3)+(M5*AD32*parity1)+(N5*AD32*parity2)+(O5*AD32*parity3))</f>
        <v>124.93207058532374</v>
      </c>
      <c r="F32" s="4">
        <f>EXP((B6*1)+(C6*AD32)+(D6*AD32^2)+(E6*AD32^3)+(F6*sexm)+(G6*heightn)+(H6*weightn)+(I6*AD32*weightn)+(J6*parity1)+(K6*parity2)+(L6*parity3)+(M6*AD32*parity1)+(N6*AD32*parity2)+(O6*AD32*parity3))</f>
        <v>130.81889675324678</v>
      </c>
      <c r="G32" s="1">
        <v>-1</v>
      </c>
      <c r="H32" s="1"/>
      <c r="I32" s="4">
        <f t="shared" si="6"/>
        <v>14.9</v>
      </c>
      <c r="J32" s="1">
        <f t="shared" si="0"/>
        <v>0.02623696889120767</v>
      </c>
      <c r="K32" s="1">
        <f t="shared" si="1"/>
        <v>0.027802420148874095</v>
      </c>
      <c r="L32" s="1">
        <f t="shared" si="2"/>
        <v>0.0320163535256775</v>
      </c>
      <c r="M32" s="1">
        <f t="shared" si="3"/>
        <v>0.037169995116278526</v>
      </c>
      <c r="N32" s="1">
        <f t="shared" si="4"/>
        <v>0.038921453319819936</v>
      </c>
      <c r="AD32" s="1">
        <f t="shared" si="5"/>
        <v>-2.5100000000000002</v>
      </c>
    </row>
    <row r="33" spans="1:30" ht="14.25">
      <c r="A33" s="4">
        <v>15</v>
      </c>
      <c r="B33" s="4">
        <f>EXP((B2*1)+(C2*AD33)+(D2*AD33^2)+(E2*AD33^3)+(F2*sexm)+(G2*heightn)+(H2*weightn)+(I2*AD33*weightn)+(J2*parity1)+(K2*parity2)+(L2*parity3)+(M2*AD33*parity1)+(N2*AD33*parity2)+(O2*AD33*parity3))</f>
        <v>90.27061826224414</v>
      </c>
      <c r="C33" s="4">
        <f>EXP((B3*1)+(C3*AD33)+(D3*AD33^2)+(E3*AD33^3)+(F3*sexm)+(G3*heightn)+(H3*weightn)+(I3*AD33*weightn)+(J3*parity1)+(K3*parity2)+(L3*parity3)+(M3*AD33*parity1)+(N3*AD33*parity2)+(O3*AD33*parity3))</f>
        <v>95.62704083649946</v>
      </c>
      <c r="D33" s="4">
        <f>EXP((B4*1)+(C4*AD33)+(D4*AD33^2)+(E4*AD33^3)+(F4*sexm)+(G4*heightn)+(H4*weightn)+(I4*AD33*weightn)+(J4*parity1)+(K4*parity2)+(L4*parity3)+(M4*AD33*parity1)+(N4*AD33*parity2)+(O4*AD33*parity3))</f>
        <v>110.07992153224824</v>
      </c>
      <c r="E33" s="4">
        <f>EXP((B5*1)+(C5*AD33)+(D5*AD33^2)+(E5*AD33^3)+(F5*sexm)+(G5*heightn)+(H5*weightn)+(I5*AD33*weightn)+(J5*parity1)+(K5*parity2)+(L5*parity3)+(M5*AD33*parity1)+(N5*AD33*parity2)+(O5*AD33*parity3))</f>
        <v>127.7593171620897</v>
      </c>
      <c r="F33" s="4">
        <f>EXP((B6*1)+(C6*AD33)+(D6*AD33^2)+(E6*AD33^3)+(F6*sexm)+(G6*heightn)+(H6*weightn)+(I6*AD33*weightn)+(J6*parity1)+(K6*parity2)+(L6*parity3)+(M6*AD33*parity1)+(N6*AD33*parity2)+(O6*AD33*parity3))</f>
        <v>133.70827583315858</v>
      </c>
      <c r="G33" s="1">
        <v>-1</v>
      </c>
      <c r="H33" s="1"/>
      <c r="I33" s="4">
        <f t="shared" si="6"/>
        <v>15</v>
      </c>
      <c r="J33" s="1">
        <f t="shared" si="0"/>
        <v>0.02685746281343731</v>
      </c>
      <c r="K33" s="1">
        <f t="shared" si="1"/>
        <v>0.028451114467436096</v>
      </c>
      <c r="L33" s="1">
        <f t="shared" si="2"/>
        <v>0.032751159302683124</v>
      </c>
      <c r="M33" s="1">
        <f t="shared" si="3"/>
        <v>0.03801116216776939</v>
      </c>
      <c r="N33" s="1">
        <f t="shared" si="4"/>
        <v>0.03978110613583606</v>
      </c>
      <c r="AD33" s="1">
        <f t="shared" si="5"/>
        <v>-2.5</v>
      </c>
    </row>
    <row r="34" spans="1:30" ht="14.25">
      <c r="A34" s="4">
        <v>15.1</v>
      </c>
      <c r="B34" s="4">
        <f>EXP((B2*1)+(C2*AD34)+(D2*AD34^2)+(E2*AD34^3)+(F2*sexm)+(G2*heightn)+(H2*weightn)+(I2*AD34*weightn)+(J2*parity1)+(K2*parity2)+(L2*parity3)+(M2*AD34*parity1)+(N2*AD34*parity2)+(O2*AD34*parity3))</f>
        <v>92.39703918697226</v>
      </c>
      <c r="C34" s="4">
        <f>EXP((B3*1)+(C3*AD34)+(D3*AD34^2)+(E3*AD34^3)+(F3*sexm)+(G3*heightn)+(H3*weightn)+(I3*AD34*weightn)+(J3*parity1)+(K3*parity2)+(L3*parity3)+(M3*AD34*parity1)+(N3*AD34*parity2)+(O3*AD34*parity3))</f>
        <v>97.84974981602248</v>
      </c>
      <c r="D34" s="4">
        <f>EXP((B4*1)+(C4*AD34)+(D4*AD34^2)+(E4*AD34^3)+(F4*sexm)+(G4*heightn)+(H4*weightn)+(I4*AD34*weightn)+(J4*parity1)+(K4*parity2)+(L4*parity3)+(M4*AD34*parity1)+(N4*AD34*parity2)+(O4*AD34*parity3))</f>
        <v>112.59697906445409</v>
      </c>
      <c r="E34" s="4">
        <f>EXP((B5*1)+(C5*AD34)+(D5*AD34^2)+(E5*AD34^3)+(F5*sexm)+(G5*heightn)+(H5*weightn)+(I5*AD34*weightn)+(J5*parity1)+(K5*parity2)+(L5*parity3)+(M5*AD34*parity1)+(N5*AD34*parity2)+(O5*AD34*parity3))</f>
        <v>130.640070214759</v>
      </c>
      <c r="F34" s="4">
        <f>EXP((B6*1)+(C6*AD34)+(D6*AD34^2)+(E6*AD34^3)+(F6*sexm)+(G6*heightn)+(H6*weightn)+(I6*AD34*weightn)+(J6*parity1)+(K6*parity2)+(L6*parity3)+(M6*AD34*parity1)+(N6*AD34*parity2)+(O6*AD34*parity3))</f>
        <v>136.65178450857726</v>
      </c>
      <c r="G34" s="1">
        <v>-1</v>
      </c>
      <c r="H34" s="1"/>
      <c r="I34" s="4">
        <f t="shared" si="6"/>
        <v>15.1</v>
      </c>
      <c r="J34" s="1">
        <f t="shared" si="0"/>
        <v>0.027490119064286177</v>
      </c>
      <c r="K34" s="1">
        <f t="shared" si="1"/>
        <v>0.02911241849871247</v>
      </c>
      <c r="L34" s="1">
        <f t="shared" si="2"/>
        <v>0.033500038399468655</v>
      </c>
      <c r="M34" s="1">
        <f t="shared" si="3"/>
        <v>0.038868248553973105</v>
      </c>
      <c r="N34" s="1">
        <f t="shared" si="4"/>
        <v>0.04065686367813432</v>
      </c>
      <c r="AD34" s="1">
        <f t="shared" si="5"/>
        <v>-2.4899999999999998</v>
      </c>
    </row>
    <row r="35" spans="1:30" ht="14.25">
      <c r="A35" s="4">
        <v>15.2</v>
      </c>
      <c r="B35" s="4">
        <f>EXP((B2*1)+(C2*AD35)+(D2*AD35^2)+(E2*AD35^3)+(F2*sexm)+(G2*heightn)+(H2*weightn)+(I2*AD35*weightn)+(J2*parity1)+(K2*parity2)+(L2*parity3)+(M2*AD35*parity1)+(N2*AD35*parity2)+(O2*AD35*parity3))</f>
        <v>94.56492385496713</v>
      </c>
      <c r="C35" s="4">
        <f>EXP((B3*1)+(C3*AD35)+(D3*AD35^2)+(E3*AD35^3)+(F3*sexm)+(G3*heightn)+(H3*weightn)+(I3*AD35*weightn)+(J3*parity1)+(K3*parity2)+(L3*parity3)+(M3*AD35*parity1)+(N3*AD35*parity2)+(O3*AD35*parity3))</f>
        <v>100.11544925211204</v>
      </c>
      <c r="D35" s="4">
        <f>EXP((B4*1)+(C4*AD35)+(D4*AD35^2)+(E4*AD35^3)+(F4*sexm)+(G4*heightn)+(H4*weightn)+(I4*AD35*weightn)+(J4*parity1)+(K4*parity2)+(L4*parity3)+(M4*AD35*parity1)+(N4*AD35*parity2)+(O4*AD35*parity3))</f>
        <v>115.16200973716217</v>
      </c>
      <c r="E35" s="4">
        <f>EXP((B5*1)+(C5*AD35)+(D5*AD35^2)+(E5*AD35^3)+(F5*sexm)+(G5*heightn)+(H5*weightn)+(I5*AD35*weightn)+(J5*parity1)+(K5*parity2)+(L5*parity3)+(M5*AD35*parity1)+(N5*AD35*parity2)+(O5*AD35*parity3))</f>
        <v>133.57508267966006</v>
      </c>
      <c r="F35" s="4">
        <f>EXP((B6*1)+(C6*AD35)+(D6*AD35^2)+(E6*AD35^3)+(F6*sexm)+(G6*heightn)+(H6*weightn)+(I6*AD35*weightn)+(J6*parity1)+(K6*parity2)+(L6*parity3)+(M6*AD35*parity1)+(N6*AD35*parity2)+(O6*AD35*parity3))</f>
        <v>139.6501967434177</v>
      </c>
      <c r="G35" s="1">
        <v>-1</v>
      </c>
      <c r="H35" s="1"/>
      <c r="I35" s="4">
        <f t="shared" si="6"/>
        <v>15.2</v>
      </c>
      <c r="J35" s="1">
        <f t="shared" si="0"/>
        <v>0.02813511167622717</v>
      </c>
      <c r="K35" s="1">
        <f t="shared" si="1"/>
        <v>0.02978651312133291</v>
      </c>
      <c r="L35" s="1">
        <f t="shared" si="2"/>
        <v>0.03426319054391781</v>
      </c>
      <c r="M35" s="1">
        <f t="shared" si="3"/>
        <v>0.03974147828974445</v>
      </c>
      <c r="N35" s="1">
        <f t="shared" si="4"/>
        <v>0.04154895621773161</v>
      </c>
      <c r="AD35" s="1">
        <f t="shared" si="5"/>
        <v>-2.48</v>
      </c>
    </row>
    <row r="36" spans="1:30" ht="14.25">
      <c r="A36" s="4">
        <v>15.3</v>
      </c>
      <c r="B36" s="4">
        <f>EXP((B2*1)+(C2*AD36)+(D2*AD36^2)+(E2*AD36^3)+(F2*sexm)+(G2*heightn)+(H2*weightn)+(I2*AD36*weightn)+(J2*parity1)+(K2*parity2)+(L2*parity3)+(M2*AD36*parity1)+(N2*AD36*parity2)+(O2*AD36*parity3))</f>
        <v>96.77486052466935</v>
      </c>
      <c r="C36" s="4">
        <f>EXP((B3*1)+(C3*AD36)+(D3*AD36^2)+(E3*AD36^3)+(F3*sexm)+(G3*heightn)+(H3*weightn)+(I3*AD36*weightn)+(J3*parity1)+(K3*parity2)+(L3*parity3)+(M3*AD36*parity1)+(N3*AD36*parity2)+(O3*AD36*parity3))</f>
        <v>102.42475078080378</v>
      </c>
      <c r="D36" s="4">
        <f>EXP((B4*1)+(C4*AD36)+(D4*AD36^2)+(E4*AD36^3)+(F4*sexm)+(G4*heightn)+(H4*weightn)+(I4*AD36*weightn)+(J4*parity1)+(K4*parity2)+(L4*parity3)+(M4*AD36*parity1)+(N4*AD36*parity2)+(O4*AD36*parity3))</f>
        <v>117.77568899913241</v>
      </c>
      <c r="E36" s="4">
        <f>EXP((B5*1)+(C5*AD36)+(D5*AD36^2)+(E5*AD36^3)+(F5*sexm)+(G5*heightn)+(H5*weightn)+(I5*AD36*weightn)+(J5*parity1)+(K5*parity2)+(L5*parity3)+(M5*AD36*parity1)+(N5*AD36*parity2)+(O5*AD36*parity3))</f>
        <v>136.56511215682468</v>
      </c>
      <c r="F36" s="4">
        <f>EXP((B6*1)+(C6*AD36)+(D6*AD36^2)+(E6*AD36^3)+(F6*sexm)+(G6*heightn)+(H6*weightn)+(I6*AD36*weightn)+(J6*parity1)+(K6*parity2)+(L6*parity3)+(M6*AD36*parity1)+(N6*AD36*parity2)+(O6*AD36*parity3))</f>
        <v>142.7042919869174</v>
      </c>
      <c r="G36" s="1">
        <v>-1</v>
      </c>
      <c r="H36" s="1"/>
      <c r="I36" s="4">
        <f t="shared" si="6"/>
        <v>15.3</v>
      </c>
      <c r="J36" s="1">
        <f t="shared" si="0"/>
        <v>0.028792615668879043</v>
      </c>
      <c r="K36" s="1">
        <f t="shared" si="1"/>
        <v>0.030473580310256695</v>
      </c>
      <c r="L36" s="1">
        <f t="shared" si="2"/>
        <v>0.035040816696656575</v>
      </c>
      <c r="M36" s="1">
        <f t="shared" si="3"/>
        <v>0.04063107677749091</v>
      </c>
      <c r="N36" s="1">
        <f t="shared" si="4"/>
        <v>0.042457615657647024</v>
      </c>
      <c r="AD36" s="1">
        <f t="shared" si="5"/>
        <v>-2.4699999999999998</v>
      </c>
    </row>
    <row r="37" spans="1:30" ht="14.25">
      <c r="A37" s="4">
        <v>15.4</v>
      </c>
      <c r="B37" s="4">
        <f>EXP((B2*1)+(C2*AD37)+(D2*AD37^2)+(E2*AD37^3)+(F2*sexm)+(G2*heightn)+(H2*weightn)+(I2*AD37*weightn)+(J2*parity1)+(K2*parity2)+(L2*parity3)+(M2*AD37*parity1)+(N2*AD37*parity2)+(O2*AD37*parity3))</f>
        <v>99.02744067398305</v>
      </c>
      <c r="C37" s="4">
        <f>EXP((B3*1)+(C3*AD37)+(D3*AD37^2)+(E3*AD37^3)+(F3*sexm)+(G3*heightn)+(H3*weightn)+(I3*AD37*weightn)+(J3*parity1)+(K3*parity2)+(L3*parity3)+(M3*AD37*parity1)+(N3*AD37*parity2)+(O3*AD37*parity3))</f>
        <v>104.7782696281557</v>
      </c>
      <c r="D37" s="4">
        <f>EXP((B4*1)+(C4*AD37)+(D4*AD37^2)+(E4*AD37^3)+(F4*sexm)+(G4*heightn)+(H4*weightn)+(I4*AD37*weightn)+(J4*parity1)+(K4*parity2)+(L4*parity3)+(M4*AD37*parity1)+(N4*AD37*parity2)+(O4*AD37*parity3))</f>
        <v>120.43869634513668</v>
      </c>
      <c r="E37" s="4">
        <f>EXP((B5*1)+(C5*AD37)+(D5*AD37^2)+(E5*AD37^3)+(F5*sexm)+(G5*heightn)+(H5*weightn)+(I5*AD37*weightn)+(J5*parity1)+(K5*parity2)+(L5*parity3)+(M5*AD37*parity1)+(N5*AD37*parity2)+(O5*AD37*parity3))</f>
        <v>139.6109208032827</v>
      </c>
      <c r="F37" s="4">
        <f>EXP((B6*1)+(C6*AD37)+(D6*AD37^2)+(E6*AD37^3)+(F6*sexm)+(G6*heightn)+(H6*weightn)+(I6*AD37*weightn)+(J6*parity1)+(K6*parity2)+(L6*parity3)+(M6*AD37*parity1)+(N6*AD37*parity2)+(O6*AD37*parity3))</f>
        <v>145.8148550809094</v>
      </c>
      <c r="G37" s="1">
        <v>-1</v>
      </c>
      <c r="H37" s="1"/>
      <c r="I37" s="4">
        <f t="shared" si="6"/>
        <v>15.4</v>
      </c>
      <c r="J37" s="1">
        <f t="shared" si="0"/>
        <v>0.029462807019720642</v>
      </c>
      <c r="K37" s="1">
        <f t="shared" si="1"/>
        <v>0.03117380310855247</v>
      </c>
      <c r="L37" s="1">
        <f t="shared" si="2"/>
        <v>0.035833119022087016</v>
      </c>
      <c r="M37" s="1">
        <f t="shared" si="3"/>
        <v>0.04153727077542552</v>
      </c>
      <c r="N37" s="1">
        <f t="shared" si="4"/>
        <v>0.04338307550531356</v>
      </c>
      <c r="AD37" s="1">
        <f t="shared" si="5"/>
        <v>-2.46</v>
      </c>
    </row>
    <row r="38" spans="1:30" ht="14.25">
      <c r="A38" s="4">
        <v>15.5</v>
      </c>
      <c r="B38" s="4">
        <f>EXP((B2*1)+(C2*AD38)+(D2*AD38^2)+(E2*AD38^3)+(F2*sexm)+(G2*heightn)+(H2*weightn)+(I2*AD38*weightn)+(J2*parity1)+(K2*parity2)+(L2*parity3)+(M2*AD38*parity1)+(N2*AD38*parity2)+(O2*AD38*parity3))</f>
        <v>101.32325889901303</v>
      </c>
      <c r="C38" s="4">
        <f>EXP((B3*1)+(C3*AD38)+(D3*AD38^2)+(E3*AD38^3)+(F3*sexm)+(G3*heightn)+(H3*weightn)+(I3*AD38*weightn)+(J3*parity1)+(K3*parity2)+(L3*parity3)+(M3*AD38*parity1)+(N3*AD38*parity2)+(O3*AD38*parity3))</f>
        <v>107.17662451243982</v>
      </c>
      <c r="D38" s="4">
        <f>EXP((B4*1)+(C4*AD38)+(D4*AD38^2)+(E4*AD38^3)+(F4*sexm)+(G4*heightn)+(H4*weightn)+(I4*AD38*weightn)+(J4*parity1)+(K4*parity2)+(L4*parity3)+(M4*AD38*parity1)+(N4*AD38*parity2)+(O4*AD38*parity3))</f>
        <v>123.15171521552115</v>
      </c>
      <c r="E38" s="4">
        <f>EXP((B5*1)+(C5*AD38)+(D5*AD38^2)+(E5*AD38^3)+(F5*sexm)+(G5*heightn)+(H5*weightn)+(I5*AD38*weightn)+(J5*parity1)+(K5*parity2)+(L5*parity3)+(M5*AD38*parity1)+(N5*AD38*parity2)+(O5*AD38*parity3))</f>
        <v>142.7132752229068</v>
      </c>
      <c r="F38" s="4">
        <f>EXP((B6*1)+(C6*AD38)+(D6*AD38^2)+(E6*AD38^3)+(F6*sexm)+(G6*heightn)+(H6*weightn)+(I6*AD38*weightn)+(J6*parity1)+(K6*parity2)+(L6*parity3)+(M6*AD38*parity1)+(N6*AD38*parity2)+(O6*AD38*parity3))</f>
        <v>148.98267616337694</v>
      </c>
      <c r="G38" s="1">
        <v>-1</v>
      </c>
      <c r="H38" s="1"/>
      <c r="I38" s="4">
        <f t="shared" si="6"/>
        <v>15.5</v>
      </c>
      <c r="J38" s="1">
        <f t="shared" si="0"/>
        <v>0.030145862633962996</v>
      </c>
      <c r="K38" s="1">
        <f t="shared" si="1"/>
        <v>0.03188736559829812</v>
      </c>
      <c r="L38" s="1">
        <f t="shared" si="2"/>
        <v>0.036640300858505</v>
      </c>
      <c r="M38" s="1">
        <f t="shared" si="3"/>
        <v>0.04246028836479331</v>
      </c>
      <c r="N38" s="1">
        <f t="shared" si="4"/>
        <v>0.044325570843883534</v>
      </c>
      <c r="AD38" s="1">
        <f t="shared" si="5"/>
        <v>-2.45</v>
      </c>
    </row>
    <row r="39" spans="1:30" ht="14.25">
      <c r="A39" s="4">
        <v>15.6</v>
      </c>
      <c r="B39" s="4">
        <f>EXP((B2*1)+(C2*AD39)+(D2*AD39^2)+(E2*AD39^3)+(F2*sexm)+(G2*heightn)+(H2*weightn)+(I2*AD39*weightn)+(J2*parity1)+(K2*parity2)+(L2*parity3)+(M2*AD39*parity1)+(N2*AD39*parity2)+(O2*AD39*parity3))</f>
        <v>103.66291280997059</v>
      </c>
      <c r="C39" s="4">
        <f>EXP((B3*1)+(C3*AD39)+(D3*AD39^2)+(E3*AD39^3)+(F3*sexm)+(G3*heightn)+(H3*weightn)+(I3*AD39*weightn)+(J3*parity1)+(K3*parity2)+(L3*parity3)+(M3*AD39*parity1)+(N3*AD39*parity2)+(O3*AD39*parity3))</f>
        <v>109.62043754336248</v>
      </c>
      <c r="D39" s="4">
        <f>EXP((B4*1)+(C4*AD39)+(D4*AD39^2)+(E4*AD39^3)+(F4*sexm)+(G4*heightn)+(H4*weightn)+(I4*AD39*weightn)+(J4*parity1)+(K4*parity2)+(L4*parity3)+(M4*AD39*parity1)+(N4*AD39*parity2)+(O4*AD39*parity3))</f>
        <v>125.91543289266542</v>
      </c>
      <c r="E39" s="4">
        <f>EXP((B5*1)+(C5*AD39)+(D5*AD39^2)+(E5*AD39^3)+(F5*sexm)+(G5*heightn)+(H5*weightn)+(I5*AD39*weightn)+(J5*parity1)+(K5*parity2)+(L5*parity3)+(M5*AD39*parity1)+(N5*AD39*parity2)+(O5*AD39*parity3))</f>
        <v>145.87294635278317</v>
      </c>
      <c r="F39" s="4">
        <f>EXP((B6*1)+(C6*AD39)+(D6*AD39^2)+(E6*AD39^3)+(F6*sexm)+(G6*heightn)+(H6*weightn)+(I6*AD39*weightn)+(J6*parity1)+(K6*parity2)+(L6*parity3)+(M6*AD39*parity1)+(N6*AD39*parity2)+(O6*AD39*parity3))</f>
        <v>152.2085505682451</v>
      </c>
      <c r="G39" s="1">
        <v>-1</v>
      </c>
      <c r="H39" s="1"/>
      <c r="I39" s="4">
        <f t="shared" si="6"/>
        <v>15.6</v>
      </c>
      <c r="J39" s="1">
        <f t="shared" si="0"/>
        <v>0.030841960313579064</v>
      </c>
      <c r="K39" s="1">
        <f t="shared" si="1"/>
        <v>0.03261445287059667</v>
      </c>
      <c r="L39" s="1">
        <f t="shared" si="2"/>
        <v>0.03746256668729447</v>
      </c>
      <c r="M39" s="1">
        <f t="shared" si="3"/>
        <v>0.04340035891606414</v>
      </c>
      <c r="N39" s="1">
        <f t="shared" si="4"/>
        <v>0.04528533830241442</v>
      </c>
      <c r="AD39" s="1">
        <f t="shared" si="5"/>
        <v>-2.44</v>
      </c>
    </row>
    <row r="40" spans="1:30" ht="14.25">
      <c r="A40" s="4">
        <v>15.7</v>
      </c>
      <c r="B40" s="4">
        <f>EXP((B2*1)+(C2*AD40)+(D2*AD40^2)+(E2*AD40^3)+(F2*sexm)+(G2*heightn)+(H2*weightn)+(I2*AD40*weightn)+(J2*parity1)+(K2*parity2)+(L2*parity3)+(M2*AD40*parity1)+(N2*AD40*parity2)+(O2*AD40*parity3))</f>
        <v>106.04700292424363</v>
      </c>
      <c r="C40" s="4">
        <f>EXP((B3*1)+(C3*AD40)+(D3*AD40^2)+(E3*AD40^3)+(F3*sexm)+(G3*heightn)+(H3*weightn)+(I3*AD40*weightn)+(J3*parity1)+(K3*parity2)+(L3*parity3)+(M3*AD40*parity1)+(N3*AD40*parity2)+(O3*AD40*parity3))</f>
        <v>112.1103341183096</v>
      </c>
      <c r="D40" s="4">
        <f>EXP((B4*1)+(C4*AD40)+(D4*AD40^2)+(E4*AD40^3)+(F4*sexm)+(G4*heightn)+(H4*weightn)+(I4*AD40*weightn)+(J4*parity1)+(K4*parity2)+(L4*parity3)+(M4*AD40*parity1)+(N4*AD40*parity2)+(O4*AD40*parity3))</f>
        <v>128.73054039433703</v>
      </c>
      <c r="E40" s="4">
        <f>EXP((B5*1)+(C5*AD40)+(D5*AD40^2)+(E5*AD40^3)+(F5*sexm)+(G5*heightn)+(H5*weightn)+(I5*AD40*weightn)+(J5*parity1)+(K5*parity2)+(L5*parity3)+(M5*AD40*parity1)+(N5*AD40*parity2)+(O5*AD40*parity3))</f>
        <v>149.09070934609895</v>
      </c>
      <c r="F40" s="4">
        <f>EXP((B6*1)+(C6*AD40)+(D6*AD40^2)+(E6*AD40^3)+(F6*sexm)+(G6*heightn)+(H6*weightn)+(I6*AD40*weightn)+(J6*parity1)+(K6*parity2)+(L6*parity3)+(M6*AD40*parity1)+(N6*AD40*parity2)+(O6*AD40*parity3))</f>
        <v>155.49327872138005</v>
      </c>
      <c r="G40" s="1">
        <v>-1</v>
      </c>
      <c r="H40" s="1"/>
      <c r="I40" s="4">
        <f t="shared" si="6"/>
        <v>15.7</v>
      </c>
      <c r="J40" s="1">
        <f t="shared" si="0"/>
        <v>0.03155127872548976</v>
      </c>
      <c r="K40" s="1">
        <f t="shared" si="1"/>
        <v>0.03335525099470697</v>
      </c>
      <c r="L40" s="1">
        <f t="shared" si="2"/>
        <v>0.038300122101198125</v>
      </c>
      <c r="M40" s="1">
        <f t="shared" si="3"/>
        <v>0.04435771305408912</v>
      </c>
      <c r="N40" s="1">
        <f t="shared" si="4"/>
        <v>0.04626261602492638</v>
      </c>
      <c r="AD40" s="1">
        <f t="shared" si="5"/>
        <v>-2.43</v>
      </c>
    </row>
    <row r="41" spans="1:30" ht="14.25">
      <c r="A41" s="4">
        <v>15.8</v>
      </c>
      <c r="B41" s="4">
        <f>EXP((B2*1)+(C2*AD41)+(D2*AD41^2)+(E2*AD41^3)+(F2*sexm)+(G2*heightn)+(H2*weightn)+(I2*AD41*weightn)+(J2*parity1)+(K2*parity2)+(L2*parity3)+(M2*AD41*parity1)+(N2*AD41*parity2)+(O2*AD41*parity3))</f>
        <v>108.47613255663445</v>
      </c>
      <c r="C41" s="4">
        <f>EXP((B3*1)+(C3*AD41)+(D3*AD41^2)+(E3*AD41^3)+(F3*sexm)+(G3*heightn)+(H3*weightn)+(I3*AD41*weightn)+(J3*parity1)+(K3*parity2)+(L3*parity3)+(M3*AD41*parity1)+(N3*AD41*parity2)+(O3*AD41*parity3))</f>
        <v>114.64694281560642</v>
      </c>
      <c r="D41" s="4">
        <f>EXP((B4*1)+(C4*AD41)+(D4*AD41^2)+(E4*AD41^3)+(F4*sexm)+(G4*heightn)+(H4*weightn)+(I4*AD41*weightn)+(J4*parity1)+(K4*parity2)+(L4*parity3)+(M4*AD41*parity1)+(N4*AD41*parity2)+(O4*AD41*parity3))</f>
        <v>131.59773236392616</v>
      </c>
      <c r="E41" s="4">
        <f>EXP((B5*1)+(C5*AD41)+(D5*AD41^2)+(E5*AD41^3)+(F5*sexm)+(G5*heightn)+(H5*weightn)+(I5*AD41*weightn)+(J5*parity1)+(K5*parity2)+(L5*parity3)+(M5*AD41*parity1)+(N5*AD41*parity2)+(O5*AD41*parity3))</f>
        <v>152.3673434515285</v>
      </c>
      <c r="F41" s="4">
        <f>EXP((B6*1)+(C6*AD41)+(D6*AD41^2)+(E6*AD41^3)+(F6*sexm)+(G6*heightn)+(H6*weightn)+(I6*AD41*weightn)+(J6*parity1)+(K6*parity2)+(L6*parity3)+(M6*AD41*parity1)+(N6*AD41*parity2)+(O6*AD41*parity3))</f>
        <v>158.83766603275856</v>
      </c>
      <c r="G41" s="1">
        <v>-1</v>
      </c>
      <c r="H41" s="1"/>
      <c r="I41" s="4">
        <f t="shared" si="6"/>
        <v>15.8</v>
      </c>
      <c r="J41" s="1">
        <f t="shared" si="0"/>
        <v>0.03227399736890734</v>
      </c>
      <c r="K41" s="1">
        <f t="shared" si="1"/>
        <v>0.034109946986286166</v>
      </c>
      <c r="L41" s="1">
        <f t="shared" si="2"/>
        <v>0.03915317377165992</v>
      </c>
      <c r="M41" s="1">
        <f t="shared" si="3"/>
        <v>0.0453325826222155</v>
      </c>
      <c r="N41" s="1">
        <f t="shared" si="4"/>
        <v>0.047257643638320364</v>
      </c>
      <c r="AD41" s="1">
        <f t="shared" si="5"/>
        <v>-2.42</v>
      </c>
    </row>
    <row r="42" spans="1:30" ht="14.25">
      <c r="A42" s="4">
        <v>15.9</v>
      </c>
      <c r="B42" s="4">
        <f>EXP((B2*1)+(C2*AD42)+(D2*AD42^2)+(E2*AD42^3)+(F2*sexm)+(G2*heightn)+(H2*weightn)+(I2*AD42*weightn)+(J2*parity1)+(K2*parity2)+(L2*parity3)+(M2*AD42*parity1)+(N2*AD42*parity2)+(O2*AD42*parity3))</f>
        <v>110.95090770676539</v>
      </c>
      <c r="C42" s="4">
        <f>EXP((B3*1)+(C3*AD42)+(D3*AD42^2)+(E3*AD42^3)+(F3*sexm)+(G3*heightn)+(H3*weightn)+(I3*AD42*weightn)+(J3*parity1)+(K3*parity2)+(L3*parity3)+(M3*AD42*parity1)+(N3*AD42*parity2)+(O3*AD42*parity3))</f>
        <v>117.23089528478606</v>
      </c>
      <c r="D42" s="4">
        <f>EXP((B4*1)+(C4*AD42)+(D4*AD42^2)+(E4*AD42^3)+(F4*sexm)+(G4*heightn)+(H4*weightn)+(I4*AD42*weightn)+(J4*parity1)+(K4*parity2)+(L4*parity3)+(M4*AD42*parity1)+(N4*AD42*parity2)+(O4*AD42*parity3))</f>
        <v>134.51770695755417</v>
      </c>
      <c r="E42" s="4">
        <f>EXP((B5*1)+(C5*AD42)+(D5*AD42^2)+(E5*AD42^3)+(F5*sexm)+(G5*heightn)+(H5*weightn)+(I5*AD42*weightn)+(J5*parity1)+(K5*parity2)+(L5*parity3)+(M5*AD42*parity1)+(N5*AD42*parity2)+(O5*AD42*parity3))</f>
        <v>155.70363188910653</v>
      </c>
      <c r="F42" s="4">
        <f>EXP((B6*1)+(C6*AD42)+(D6*AD42^2)+(E6*AD42^3)+(F6*sexm)+(G6*heightn)+(H6*weightn)+(I6*AD42*weightn)+(J6*parity1)+(K6*parity2)+(L6*parity3)+(M6*AD42*parity1)+(N6*AD42*parity2)+(O6*AD42*parity3))</f>
        <v>162.24252278476828</v>
      </c>
      <c r="G42" s="1">
        <v>-1</v>
      </c>
      <c r="H42" s="1"/>
      <c r="I42" s="4">
        <f t="shared" si="6"/>
        <v>15.9</v>
      </c>
      <c r="J42" s="1">
        <f t="shared" si="0"/>
        <v>0.033010296541836126</v>
      </c>
      <c r="K42" s="1">
        <f t="shared" si="1"/>
        <v>0.03487872877474221</v>
      </c>
      <c r="L42" s="1">
        <f t="shared" si="2"/>
        <v>0.04002192941523732</v>
      </c>
      <c r="M42" s="1">
        <f t="shared" si="3"/>
        <v>0.04632520064535615</v>
      </c>
      <c r="N42" s="1">
        <f t="shared" si="4"/>
        <v>0.04827066221914501</v>
      </c>
      <c r="AD42" s="1">
        <f t="shared" si="5"/>
        <v>-2.41</v>
      </c>
    </row>
    <row r="43" spans="1:30" ht="14.25">
      <c r="A43" s="4">
        <v>16</v>
      </c>
      <c r="B43" s="4">
        <f>EXP((B2*1)+(C2*AD43)+(D2*AD43^2)+(E2*AD43^3)+(F2*sexm)+(G2*heightn)+(H2*weightn)+(I2*AD43*weightn)+(J2*parity1)+(K2*parity2)+(L2*parity3)+(M2*AD43*parity1)+(N2*AD43*parity2)+(O2*AD43*parity3))</f>
        <v>113.47193694365633</v>
      </c>
      <c r="C43" s="4">
        <f>EXP((B3*1)+(C3*AD43)+(D3*AD43^2)+(E3*AD43^3)+(F3*sexm)+(G3*heightn)+(H3*weightn)+(I3*AD43*weightn)+(J3*parity1)+(K3*parity2)+(L3*parity3)+(M3*AD43*parity1)+(N3*AD43*parity2)+(O3*AD43*parity3))</f>
        <v>119.86282613386456</v>
      </c>
      <c r="D43" s="4">
        <f>EXP((B4*1)+(C4*AD43)+(D4*AD43^2)+(E4*AD43^3)+(F4*sexm)+(G4*heightn)+(H4*weightn)+(I4*AD43*weightn)+(J4*parity1)+(K4*parity2)+(L4*parity3)+(M4*AD43*parity1)+(N4*AD43*parity2)+(O4*AD43*parity3))</f>
        <v>137.49116572804866</v>
      </c>
      <c r="E43" s="4">
        <f>EXP((B5*1)+(C5*AD43)+(D5*AD43^2)+(E5*AD43^3)+(F5*sexm)+(G5*heightn)+(H5*weightn)+(I5*AD43*weightn)+(J5*parity1)+(K5*parity2)+(L5*parity3)+(M5*AD43*parity1)+(N5*AD43*parity2)+(O5*AD43*parity3))</f>
        <v>159.10036172257574</v>
      </c>
      <c r="F43" s="4">
        <f>EXP((B6*1)+(C6*AD43)+(D6*AD43^2)+(E6*AD43^3)+(F6*sexm)+(G6*heightn)+(H6*weightn)+(I6*AD43*weightn)+(J6*parity1)+(K6*parity2)+(L6*parity3)+(M6*AD43*parity1)+(N6*AD43*parity2)+(O6*AD43*parity3))</f>
        <v>165.70866401661578</v>
      </c>
      <c r="G43" s="1">
        <v>-1</v>
      </c>
      <c r="H43" s="1"/>
      <c r="I43" s="4">
        <f t="shared" si="6"/>
        <v>16</v>
      </c>
      <c r="J43" s="1">
        <f t="shared" si="0"/>
        <v>0.033760357306731825</v>
      </c>
      <c r="K43" s="1">
        <f t="shared" si="1"/>
        <v>0.0356617851696958</v>
      </c>
      <c r="L43" s="1">
        <f t="shared" si="2"/>
        <v>0.040906597759081446</v>
      </c>
      <c r="M43" s="1">
        <f t="shared" si="3"/>
        <v>0.04733580129201028</v>
      </c>
      <c r="N43" s="1">
        <f t="shared" si="4"/>
        <v>0.049301914259205555</v>
      </c>
      <c r="AD43" s="1">
        <f t="shared" si="5"/>
        <v>-2.4</v>
      </c>
    </row>
    <row r="44" spans="1:30" ht="14.25">
      <c r="A44" s="4">
        <v>16.1</v>
      </c>
      <c r="B44" s="4">
        <f>EXP((B2*1)+(C2*AD44)+(D2*AD44^2)+(E2*AD44^3)+(F2*sexm)+(G2*heightn)+(H2*weightn)+(I2*AD44*weightn)+(J2*parity1)+(K2*parity2)+(L2*parity3)+(M2*AD44*parity1)+(N2*AD44*parity2)+(O2*AD44*parity3))</f>
        <v>116.03983128747768</v>
      </c>
      <c r="C44" s="4">
        <f>EXP((B3*1)+(C3*AD44)+(D3*AD44^2)+(E3*AD44^3)+(F3*sexm)+(G3*heightn)+(H3*weightn)+(I3*AD44*weightn)+(J3*parity1)+(K3*parity2)+(L3*parity3)+(M3*AD44*parity1)+(N3*AD44*parity2)+(O3*AD44*parity3))</f>
        <v>122.54337281361487</v>
      </c>
      <c r="D44" s="4">
        <f>EXP((B4*1)+(C4*AD44)+(D4*AD44^2)+(E4*AD44^3)+(F4*sexm)+(G4*heightn)+(H4*weightn)+(I4*AD44*weightn)+(J4*parity1)+(K4*parity2)+(L4*parity3)+(M4*AD44*parity1)+(N4*AD44*parity2)+(O4*AD44*parity3))</f>
        <v>140.51881350578077</v>
      </c>
      <c r="E44" s="4">
        <f>EXP((B5*1)+(C5*AD44)+(D5*AD44^2)+(E5*AD44^3)+(F5*sexm)+(G5*heightn)+(H5*weightn)+(I5*AD44*weightn)+(J5*parity1)+(K5*parity2)+(L5*parity3)+(M5*AD44*parity1)+(N5*AD44*parity2)+(O5*AD44*parity3))</f>
        <v>162.55832372820296</v>
      </c>
      <c r="F44" s="4">
        <f>EXP((B6*1)+(C6*AD44)+(D6*AD44^2)+(E6*AD44^3)+(F6*sexm)+(G6*heightn)+(H6*weightn)+(I6*AD44*weightn)+(J6*parity1)+(K6*parity2)+(L6*parity3)+(M6*AD44*parity1)+(N6*AD44*parity2)+(O6*AD44*parity3))</f>
        <v>169.23690940479855</v>
      </c>
      <c r="G44" s="1">
        <v>-1</v>
      </c>
      <c r="H44" s="1"/>
      <c r="I44" s="4">
        <f t="shared" si="6"/>
        <v>16.1</v>
      </c>
      <c r="J44" s="1">
        <f t="shared" si="0"/>
        <v>0.034524361455320486</v>
      </c>
      <c r="K44" s="1">
        <f t="shared" si="1"/>
        <v>0.036459305826549306</v>
      </c>
      <c r="L44" s="1">
        <f t="shared" si="2"/>
        <v>0.04180738850548355</v>
      </c>
      <c r="M44" s="1">
        <f t="shared" si="3"/>
        <v>0.048364619835233394</v>
      </c>
      <c r="N44" s="1">
        <f t="shared" si="4"/>
        <v>0.050351643630001656</v>
      </c>
      <c r="AD44" s="1">
        <f t="shared" si="5"/>
        <v>-2.3899999999999997</v>
      </c>
    </row>
    <row r="45" spans="1:30" ht="14.25">
      <c r="A45" s="4">
        <v>16.2</v>
      </c>
      <c r="B45" s="4">
        <f>EXP((B2*1)+(C2*AD45)+(D2*AD45^2)+(E2*AD45^3)+(F2*sexm)+(G2*heightn)+(H2*weightn)+(I2*AD45*weightn)+(J2*parity1)+(K2*parity2)+(L2*parity3)+(M2*AD45*parity1)+(N2*AD45*parity2)+(O2*AD45*parity3))</f>
        <v>118.6552040884864</v>
      </c>
      <c r="C45" s="4">
        <f>EXP((B3*1)+(C3*AD45)+(D3*AD45^2)+(E3*AD45^3)+(F3*sexm)+(G3*heightn)+(H3*weightn)+(I3*AD45*weightn)+(J3*parity1)+(K3*parity2)+(L3*parity3)+(M3*AD45*parity1)+(N3*AD45*parity2)+(O3*AD45*parity3))</f>
        <v>125.27317549884224</v>
      </c>
      <c r="D45" s="4">
        <f>EXP((B4*1)+(C4*AD45)+(D4*AD45^2)+(E4*AD45^3)+(F4*sexm)+(G4*heightn)+(H4*weightn)+(I4*AD45*weightn)+(J4*parity1)+(K4*parity2)+(L4*parity3)+(M4*AD45*parity1)+(N4*AD45*parity2)+(O4*AD45*parity3))</f>
        <v>143.60135827635784</v>
      </c>
      <c r="E45" s="4">
        <f>EXP((B5*1)+(C5*AD45)+(D5*AD45^2)+(E5*AD45^3)+(F5*sexm)+(G5*heightn)+(H5*weightn)+(I5*AD45*weightn)+(J5*parity1)+(K5*parity2)+(L5*parity3)+(M5*AD45*parity1)+(N5*AD45*parity2)+(O5*AD45*parity3))</f>
        <v>166.0783122600491</v>
      </c>
      <c r="F45" s="4">
        <f>EXP((B6*1)+(C6*AD45)+(D6*AD45^2)+(E6*AD45^3)+(F6*sexm)+(G6*heightn)+(H6*weightn)+(I6*AD45*weightn)+(J6*parity1)+(K6*parity2)+(L6*parity3)+(M6*AD45*parity1)+(N6*AD45*parity2)+(O6*AD45*parity3))</f>
        <v>172.82808313961914</v>
      </c>
      <c r="G45" s="1">
        <v>-1</v>
      </c>
      <c r="H45" s="1"/>
      <c r="I45" s="4">
        <f t="shared" si="6"/>
        <v>16.2</v>
      </c>
      <c r="J45" s="1">
        <f t="shared" si="0"/>
        <v>0.035302491472579335</v>
      </c>
      <c r="K45" s="1">
        <f t="shared" si="1"/>
        <v>0.03727148121116368</v>
      </c>
      <c r="L45" s="1">
        <f t="shared" si="2"/>
        <v>0.042724512295485954</v>
      </c>
      <c r="M45" s="1">
        <f t="shared" si="3"/>
        <v>0.049411892612552175</v>
      </c>
      <c r="N45" s="1">
        <f t="shared" si="4"/>
        <v>0.051420095545987664</v>
      </c>
      <c r="AD45" s="1">
        <f t="shared" si="5"/>
        <v>-2.38</v>
      </c>
    </row>
    <row r="46" spans="1:30" ht="14.25">
      <c r="A46" s="4">
        <v>16.3</v>
      </c>
      <c r="B46" s="4">
        <f>EXP((B2*1)+(C2*AD46)+(D2*AD46^2)+(E2*AD46^3)+(F2*sexm)+(G2*heightn)+(H2*weightn)+(I2*AD46*weightn)+(J2*parity1)+(K2*parity2)+(L2*parity3)+(M2*AD46*parity1)+(N2*AD46*parity2)+(O2*AD46*parity3))</f>
        <v>121.31867090315309</v>
      </c>
      <c r="C46" s="4">
        <f>EXP((B3*1)+(C3*AD46)+(D3*AD46^2)+(E3*AD46^3)+(F3*sexm)+(G3*heightn)+(H3*weightn)+(I3*AD46*weightn)+(J3*parity1)+(K3*parity2)+(L3*parity3)+(M3*AD46*parity1)+(N3*AD46*parity2)+(O3*AD46*parity3))</f>
        <v>128.0528769666604</v>
      </c>
      <c r="D46" s="4">
        <f>EXP((B4*1)+(C4*AD46)+(D4*AD46^2)+(E4*AD46^3)+(F4*sexm)+(G4*heightn)+(H4*weightn)+(I4*AD46*weightn)+(J4*parity1)+(K4*parity2)+(L4*parity3)+(M4*AD46*parity1)+(N4*AD46*parity2)+(O4*AD46*parity3))</f>
        <v>146.73951105517435</v>
      </c>
      <c r="E46" s="4">
        <f>EXP((B5*1)+(C5*AD46)+(D5*AD46^2)+(E5*AD46^3)+(F5*sexm)+(G5*heightn)+(H5*weightn)+(I5*AD46*weightn)+(J5*parity1)+(K5*parity2)+(L5*parity3)+(M5*AD46*parity1)+(N5*AD46*parity2)+(O5*AD46*parity3))</f>
        <v>169.66112511169135</v>
      </c>
      <c r="F46" s="4">
        <f>EXP((B6*1)+(C6*AD46)+(D6*AD46^2)+(E6*AD46^3)+(F6*sexm)+(G6*heightn)+(H6*weightn)+(I6*AD46*weightn)+(J6*parity1)+(K6*parity2)+(L6*parity3)+(M6*AD46*parity1)+(N6*AD46*parity2)+(O6*AD46*parity3))</f>
        <v>176.4830137977078</v>
      </c>
      <c r="G46" s="1">
        <v>-1</v>
      </c>
      <c r="H46" s="1"/>
      <c r="I46" s="4">
        <f t="shared" si="6"/>
        <v>16.3</v>
      </c>
      <c r="J46" s="1">
        <f t="shared" si="0"/>
        <v>0.03609493049988191</v>
      </c>
      <c r="K46" s="1">
        <f t="shared" si="1"/>
        <v>0.03809850256364297</v>
      </c>
      <c r="L46" s="1">
        <f t="shared" si="2"/>
        <v>0.043658180671558224</v>
      </c>
      <c r="M46" s="1">
        <f t="shared" si="3"/>
        <v>0.05047785698482382</v>
      </c>
      <c r="N46" s="1">
        <f t="shared" si="4"/>
        <v>0.052507516526645384</v>
      </c>
      <c r="AD46" s="1">
        <f t="shared" si="5"/>
        <v>-2.37</v>
      </c>
    </row>
    <row r="47" spans="1:30" ht="14.25">
      <c r="A47" s="4">
        <v>16.4</v>
      </c>
      <c r="B47" s="4">
        <f>EXP((B2*1)+(C2*AD47)+(D2*AD47^2)+(E2*AD47^3)+(F2*sexm)+(G2*heightn)+(H2*weightn)+(I2*AD47*weightn)+(J2*parity1)+(K2*parity2)+(L2*parity3)+(M2*AD47*parity1)+(N2*AD47*parity2)+(O2*AD47*parity3))</f>
        <v>124.03084936748756</v>
      </c>
      <c r="C47" s="4">
        <f>EXP((B3*1)+(C3*AD47)+(D3*AD47^2)+(E3*AD47^3)+(F3*sexm)+(G3*heightn)+(H3*weightn)+(I3*AD47*weightn)+(J3*parity1)+(K3*parity2)+(L3*parity3)+(M3*AD47*parity1)+(N3*AD47*parity2)+(O3*AD47*parity3))</f>
        <v>130.88312247176592</v>
      </c>
      <c r="D47" s="4">
        <f>EXP((B4*1)+(C4*AD47)+(D4*AD47^2)+(E4*AD47^3)+(F4*sexm)+(G4*heightn)+(H4*weightn)+(I4*AD47*weightn)+(J4*parity1)+(K4*parity2)+(L4*parity3)+(M4*AD47*parity1)+(N4*AD47*parity2)+(O4*AD47*parity3))</f>
        <v>149.93398575881162</v>
      </c>
      <c r="E47" s="4">
        <f>EXP((B5*1)+(C5*AD47)+(D5*AD47^2)+(E5*AD47^3)+(F5*sexm)+(G5*heightn)+(H5*weightn)+(I5*AD47*weightn)+(J5*parity1)+(K5*parity2)+(L5*parity3)+(M5*AD47*parity1)+(N5*AD47*parity2)+(O5*AD47*parity3))</f>
        <v>173.30756337438956</v>
      </c>
      <c r="F47" s="4">
        <f>EXP((B6*1)+(C6*AD47)+(D6*AD47^2)+(E6*AD47^3)+(F6*sexm)+(G6*heightn)+(H6*weightn)+(I6*AD47*weightn)+(J6*parity1)+(K6*parity2)+(L6*parity3)+(M6*AD47*parity1)+(N6*AD47*parity2)+(O6*AD47*parity3))</f>
        <v>180.20253421052539</v>
      </c>
      <c r="G47" s="1">
        <v>-1</v>
      </c>
      <c r="H47" s="1"/>
      <c r="I47" s="4">
        <f t="shared" si="6"/>
        <v>16.4</v>
      </c>
      <c r="J47" s="1">
        <f t="shared" si="0"/>
        <v>0.03690186229730968</v>
      </c>
      <c r="K47" s="1">
        <f t="shared" si="1"/>
        <v>0.03894056186122576</v>
      </c>
      <c r="L47" s="1">
        <f t="shared" si="2"/>
        <v>0.04460860603933582</v>
      </c>
      <c r="M47" s="1">
        <f t="shared" si="3"/>
        <v>0.051562751294037534</v>
      </c>
      <c r="N47" s="1">
        <f t="shared" si="4"/>
        <v>0.053614154357360805</v>
      </c>
      <c r="AD47" s="1">
        <f t="shared" si="5"/>
        <v>-2.3600000000000003</v>
      </c>
    </row>
    <row r="48" spans="1:30" ht="14.25">
      <c r="A48" s="4">
        <v>16.5</v>
      </c>
      <c r="B48" s="4">
        <f>EXP((B2*1)+(C2*AD48)+(D2*AD48^2)+(E2*AD48^3)+(F2*sexm)+(G2*heightn)+(H2*weightn)+(I2*AD48*weightn)+(J2*parity1)+(K2*parity2)+(L2*parity3)+(M2*AD48*parity1)+(N2*AD48*parity2)+(O2*AD48*parity3))</f>
        <v>126.79235906757563</v>
      </c>
      <c r="C48" s="4">
        <f>EXP((B3*1)+(C3*AD48)+(D3*AD48^2)+(E3*AD48^3)+(F3*sexm)+(G3*heightn)+(H3*weightn)+(I3*AD48*weightn)+(J3*parity1)+(K3*parity2)+(L3*parity3)+(M3*AD48*parity1)+(N3*AD48*parity2)+(O3*AD48*parity3))</f>
        <v>133.76455961871744</v>
      </c>
      <c r="D48" s="4">
        <f>EXP((B4*1)+(C4*AD48)+(D4*AD48^2)+(E4*AD48^3)+(F4*sexm)+(G4*heightn)+(H4*weightn)+(I4*AD48*weightn)+(J4*parity1)+(K4*parity2)+(L4*parity3)+(M4*AD48*parity1)+(N4*AD48*parity2)+(O4*AD48*parity3))</f>
        <v>153.1854990732969</v>
      </c>
      <c r="E48" s="4">
        <f>EXP((B5*1)+(C5*AD48)+(D5*AD48^2)+(E5*AD48^3)+(F5*sexm)+(G5*heightn)+(H5*weightn)+(I5*AD48*weightn)+(J5*parity1)+(K5*parity2)+(L5*parity3)+(M5*AD48*parity1)+(N5*AD48*parity2)+(O5*AD48*parity3))</f>
        <v>177.01843129169356</v>
      </c>
      <c r="F48" s="4">
        <f>EXP((B6*1)+(C6*AD48)+(D6*AD48^2)+(E6*AD48^3)+(F6*sexm)+(G6*heightn)+(H6*weightn)+(I6*AD48*weightn)+(J6*parity1)+(K6*parity2)+(L6*parity3)+(M6*AD48*parity1)+(N6*AD48*parity2)+(O6*AD48*parity3))</f>
        <v>183.98748132882</v>
      </c>
      <c r="G48" s="1">
        <v>-1</v>
      </c>
      <c r="H48" s="1"/>
      <c r="I48" s="4">
        <f t="shared" si="6"/>
        <v>16.5</v>
      </c>
      <c r="J48" s="1">
        <f t="shared" si="0"/>
        <v>0.037723471205133925</v>
      </c>
      <c r="K48" s="1">
        <f t="shared" si="1"/>
        <v>0.039797851780285456</v>
      </c>
      <c r="L48" s="1">
        <f t="shared" si="2"/>
        <v>0.0455760016284243</v>
      </c>
      <c r="M48" s="1">
        <f t="shared" si="3"/>
        <v>0.052666814820056994</v>
      </c>
      <c r="N48" s="1">
        <f t="shared" si="4"/>
        <v>0.054740258049097025</v>
      </c>
      <c r="AD48" s="1">
        <f t="shared" si="5"/>
        <v>-2.35</v>
      </c>
    </row>
    <row r="49" spans="1:30" ht="14.25">
      <c r="A49" s="4">
        <v>16.6</v>
      </c>
      <c r="B49" s="4">
        <f>EXP((B2*1)+(C2*AD49)+(D2*AD49^2)+(E2*AD49^3)+(F2*sexm)+(G2*heightn)+(H2*weightn)+(I2*AD49*weightn)+(J2*parity1)+(K2*parity2)+(L2*parity3)+(M2*AD49*parity1)+(N2*AD49*parity2)+(O2*AD49*parity3))</f>
        <v>129.60382140733844</v>
      </c>
      <c r="C49" s="4">
        <f>EXP((B3*1)+(C3*AD49)+(D3*AD49^2)+(E3*AD49^3)+(F3*sexm)+(G3*heightn)+(H3*weightn)+(I3*AD49*weightn)+(J3*parity1)+(K3*parity2)+(L3*parity3)+(M3*AD49*parity1)+(N3*AD49*parity2)+(O3*AD49*parity3))</f>
        <v>136.69783823122216</v>
      </c>
      <c r="D49" s="4">
        <f>EXP((B4*1)+(C4*AD49)+(D4*AD49^2)+(E4*AD49^3)+(F4*sexm)+(G4*heightn)+(H4*weightn)+(I4*AD49*weightn)+(J4*parity1)+(K4*parity2)+(L4*parity3)+(M4*AD49*parity1)+(N4*AD49*parity2)+(O4*AD49*parity3))</f>
        <v>156.49477031921109</v>
      </c>
      <c r="E49" s="4">
        <f>EXP((B5*1)+(C5*AD49)+(D5*AD49^2)+(E5*AD49^3)+(F5*sexm)+(G5*heightn)+(H5*weightn)+(I5*AD49*weightn)+(J5*parity1)+(K5*parity2)+(L5*parity3)+(M5*AD49*parity1)+(N5*AD49*parity2)+(O5*AD49*parity3))</f>
        <v>180.7945361104896</v>
      </c>
      <c r="F49" s="4">
        <f>EXP((B6*1)+(C6*AD49)+(D6*AD49^2)+(E6*AD49^3)+(F6*sexm)+(G6*heightn)+(H6*weightn)+(I6*AD49*weightn)+(J6*parity1)+(K6*parity2)+(L6*parity3)+(M6*AD49*parity1)+(N6*AD49*parity2)+(O6*AD49*parity3))</f>
        <v>187.83869608301163</v>
      </c>
      <c r="G49" s="1">
        <v>-1</v>
      </c>
      <c r="H49" s="1"/>
      <c r="I49" s="4">
        <f t="shared" si="6"/>
        <v>16.6</v>
      </c>
      <c r="J49" s="1">
        <f t="shared" si="0"/>
        <v>0.038559942104471286</v>
      </c>
      <c r="K49" s="1">
        <f t="shared" si="1"/>
        <v>0.04067056565744017</v>
      </c>
      <c r="L49" s="1">
        <f t="shared" si="2"/>
        <v>0.04656058145226595</v>
      </c>
      <c r="M49" s="1">
        <f t="shared" si="3"/>
        <v>0.05379028773630347</v>
      </c>
      <c r="N49" s="1">
        <f t="shared" si="4"/>
        <v>0.055886077796855685</v>
      </c>
      <c r="AD49" s="1">
        <f t="shared" si="5"/>
        <v>-2.34</v>
      </c>
    </row>
    <row r="50" spans="1:30" ht="14.25">
      <c r="A50" s="4">
        <v>16.7</v>
      </c>
      <c r="B50" s="4">
        <f>EXP((B2*1)+(C2*AD50)+(D2*AD50^2)+(E2*AD50^3)+(F2*sexm)+(G2*heightn)+(H2*weightn)+(I2*AD50*weightn)+(J2*parity1)+(K2*parity2)+(L2*parity3)+(M2*AD50*parity1)+(N2*AD50*parity2)+(O2*AD50*parity3))</f>
        <v>132.46585947353034</v>
      </c>
      <c r="C50" s="4">
        <f>EXP((B3*1)+(C3*AD50)+(D3*AD50^2)+(E3*AD50^3)+(F3*sexm)+(G3*heightn)+(H3*weightn)+(I3*AD50*weightn)+(J3*parity1)+(K3*parity2)+(L3*parity3)+(M3*AD50*parity1)+(N3*AD50*parity2)+(O3*AD50*parity3))</f>
        <v>139.68361021843617</v>
      </c>
      <c r="D50" s="4">
        <f>EXP((B4*1)+(C4*AD50)+(D4*AD50^2)+(E4*AD50^3)+(F4*sexm)+(G4*heightn)+(H4*weightn)+(I4*AD50*weightn)+(J4*parity1)+(K4*parity2)+(L4*parity3)+(M4*AD50*parity1)+(N4*AD50*parity2)+(O4*AD50*parity3))</f>
        <v>159.86252131366314</v>
      </c>
      <c r="E50" s="4">
        <f>EXP((B5*1)+(C5*AD50)+(D5*AD50^2)+(E5*AD50^3)+(F5*sexm)+(G5*heightn)+(H5*weightn)+(I5*AD50*weightn)+(J5*parity1)+(K5*parity2)+(L5*parity3)+(M5*AD50*parity1)+(N5*AD50*parity2)+(O5*AD50*parity3))</f>
        <v>184.63668792848387</v>
      </c>
      <c r="F50" s="4">
        <f>EXP((B6*1)+(C6*AD50)+(D6*AD50^2)+(E6*AD50^3)+(F6*sexm)+(G6*heightn)+(H6*weightn)+(I6*AD50*weightn)+(J6*parity1)+(K6*parity2)+(L6*parity3)+(M6*AD50*parity1)+(N6*AD50*parity2)+(O6*AD50*parity3))</f>
        <v>191.75702323948173</v>
      </c>
      <c r="G50" s="1">
        <v>-1</v>
      </c>
      <c r="H50" s="1"/>
      <c r="I50" s="4">
        <f t="shared" si="6"/>
        <v>16.7</v>
      </c>
      <c r="J50" s="1">
        <f t="shared" si="0"/>
        <v>0.039411460377117714</v>
      </c>
      <c r="K50" s="1">
        <f t="shared" si="1"/>
        <v>0.041558897449774236</v>
      </c>
      <c r="L50" s="1">
        <f t="shared" si="2"/>
        <v>0.047562560267074214</v>
      </c>
      <c r="M50" s="1">
        <f t="shared" si="3"/>
        <v>0.054933411064378886</v>
      </c>
      <c r="N50" s="1">
        <f t="shared" si="4"/>
        <v>0.05705186493691997</v>
      </c>
      <c r="AD50" s="1">
        <f t="shared" si="5"/>
        <v>-2.33</v>
      </c>
    </row>
    <row r="51" spans="1:30" ht="14.25">
      <c r="A51" s="4">
        <v>16.8</v>
      </c>
      <c r="B51" s="4">
        <f>EXP((B2*1)+(C2*AD51)+(D2*AD51^2)+(E2*AD51^3)+(F2*sexm)+(G2*heightn)+(H2*weightn)+(I2*AD51*weightn)+(J2*parity1)+(K2*parity2)+(L2*parity3)+(M2*AD51*parity1)+(N2*AD51*parity2)+(O2*AD51*parity3))</f>
        <v>135.37909789798815</v>
      </c>
      <c r="C51" s="4">
        <f>EXP((B3*1)+(C3*AD51)+(D3*AD51^2)+(E3*AD51^3)+(F3*sexm)+(G3*heightn)+(H3*weightn)+(I3*AD51*weightn)+(J3*parity1)+(K3*parity2)+(L3*parity3)+(M3*AD51*parity1)+(N3*AD51*parity2)+(O3*AD51*parity3))</f>
        <v>142.722529438285</v>
      </c>
      <c r="D51" s="4">
        <f>EXP((B4*1)+(C4*AD51)+(D4*AD51^2)+(E4*AD51^3)+(F4*sexm)+(G4*heightn)+(H4*weightn)+(I4*AD51*weightn)+(J4*parity1)+(K4*parity2)+(L4*parity3)+(M4*AD51*parity1)+(N4*AD51*parity2)+(O4*AD51*parity3))</f>
        <v>163.2894762291224</v>
      </c>
      <c r="E51" s="4">
        <f>EXP((B5*1)+(C5*AD51)+(D5*AD51^2)+(E5*AD51^3)+(F5*sexm)+(G5*heightn)+(H5*weightn)+(I5*AD51*weightn)+(J5*parity1)+(K5*parity2)+(L5*parity3)+(M5*AD51*parity1)+(N5*AD51*parity2)+(O5*AD51*parity3))</f>
        <v>188.54569953812683</v>
      </c>
      <c r="F51" s="4">
        <f>EXP((B6*1)+(C6*AD51)+(D6*AD51^2)+(E6*AD51^3)+(F6*sexm)+(G6*heightn)+(H6*weightn)+(I6*AD51*weightn)+(J6*parity1)+(K6*parity2)+(L6*parity3)+(M6*AD51*parity1)+(N6*AD51*parity2)+(O6*AD51*parity3))</f>
        <v>195.74331125274162</v>
      </c>
      <c r="G51" s="1">
        <v>-1</v>
      </c>
      <c r="H51" s="1"/>
      <c r="I51" s="4">
        <f t="shared" si="6"/>
        <v>16.8</v>
      </c>
      <c r="J51" s="1">
        <f t="shared" si="0"/>
        <v>0.04027821186456462</v>
      </c>
      <c r="K51" s="1">
        <f t="shared" si="1"/>
        <v>0.04246304169417304</v>
      </c>
      <c r="L51" s="1">
        <f t="shared" si="2"/>
        <v>0.048582153529833215</v>
      </c>
      <c r="M51" s="1">
        <f t="shared" si="3"/>
        <v>0.05609642662762989</v>
      </c>
      <c r="N51" s="1">
        <f t="shared" si="4"/>
        <v>0.058237871902871566</v>
      </c>
      <c r="AD51" s="1">
        <f t="shared" si="5"/>
        <v>-2.32</v>
      </c>
    </row>
    <row r="52" spans="1:30" ht="14.25">
      <c r="A52" s="4">
        <v>16.9</v>
      </c>
      <c r="B52" s="4">
        <f>EXP((B2*1)+(C2*AD52)+(D2*AD52^2)+(E2*AD52^3)+(F2*sexm)+(G2*heightn)+(H2*weightn)+(I2*AD52*weightn)+(J2*parity1)+(K2*parity2)+(L2*parity3)+(M2*AD52*parity1)+(N2*AD52*parity2)+(O2*AD52*parity3))</f>
        <v>138.34416271715128</v>
      </c>
      <c r="C52" s="4">
        <f>EXP((B3*1)+(C3*AD52)+(D3*AD52^2)+(E3*AD52^3)+(F3*sexm)+(G3*heightn)+(H3*weightn)+(I3*AD52*weightn)+(J3*parity1)+(K3*parity2)+(L3*parity3)+(M3*AD52*parity1)+(N3*AD52*parity2)+(O3*AD52*parity3))</f>
        <v>145.815251557814</v>
      </c>
      <c r="D52" s="4">
        <f>EXP((B4*1)+(C4*AD52)+(D4*AD52^2)+(E4*AD52^3)+(F4*sexm)+(G4*heightn)+(H4*weightn)+(I4*AD52*weightn)+(J4*parity1)+(K4*parity2)+(L4*parity3)+(M4*AD52*parity1)+(N4*AD52*parity2)+(O4*AD52*parity3))</f>
        <v>166.77636144912404</v>
      </c>
      <c r="E52" s="4">
        <f>EXP((B5*1)+(C5*AD52)+(D5*AD52^2)+(E5*AD52^3)+(F5*sexm)+(G5*heightn)+(H5*weightn)+(I5*AD52*weightn)+(J5*parity1)+(K5*parity2)+(L5*parity3)+(M5*AD52*parity1)+(N5*AD52*parity2)+(O5*AD52*parity3))</f>
        <v>192.52238626697743</v>
      </c>
      <c r="F52" s="4">
        <f>EXP((B6*1)+(C6*AD52)+(D6*AD52^2)+(E6*AD52^3)+(F6*sexm)+(G6*heightn)+(H6*weightn)+(I6*AD52*weightn)+(J6*parity1)+(K6*parity2)+(L6*parity3)+(M6*AD52*parity1)+(N6*AD52*parity2)+(O6*AD52*parity3))</f>
        <v>199.79841211346155</v>
      </c>
      <c r="G52" s="1">
        <v>-1</v>
      </c>
      <c r="H52" s="1"/>
      <c r="I52" s="4">
        <f t="shared" si="6"/>
        <v>16.9</v>
      </c>
      <c r="J52" s="1">
        <f t="shared" si="0"/>
        <v>0.041160382826203115</v>
      </c>
      <c r="K52" s="1">
        <f t="shared" si="1"/>
        <v>0.0433831934657743</v>
      </c>
      <c r="L52" s="1">
        <f t="shared" si="2"/>
        <v>0.049619577355367005</v>
      </c>
      <c r="M52" s="1">
        <f t="shared" si="3"/>
        <v>0.057279577003652805</v>
      </c>
      <c r="N52" s="1">
        <f t="shared" si="4"/>
        <v>0.059444352180375935</v>
      </c>
      <c r="AD52" s="1">
        <f t="shared" si="5"/>
        <v>-2.31</v>
      </c>
    </row>
    <row r="53" spans="1:30" ht="14.25">
      <c r="A53" s="4">
        <v>17</v>
      </c>
      <c r="B53" s="4">
        <f>EXP((B2*1)+(C2*AD53)+(D2*AD53^2)+(E2*AD53^3)+(F2*sexm)+(G2*heightn)+(H2*weightn)+(I2*AD53*weightn)+(J2*parity1)+(K2*parity2)+(L2*parity3)+(M2*AD53*parity1)+(N2*AD53*parity2)+(O2*AD53*parity3))</f>
        <v>141.3616812288707</v>
      </c>
      <c r="C53" s="4">
        <f>EXP((B3*1)+(C3*AD53)+(D3*AD53^2)+(E3*AD53^3)+(F3*sexm)+(G3*heightn)+(H3*weightn)+(I3*AD53*weightn)+(J3*parity1)+(K3*parity2)+(L3*parity3)+(M3*AD53*parity1)+(N3*AD53*parity2)+(O3*AD53*parity3))</f>
        <v>148.96243391057857</v>
      </c>
      <c r="D53" s="4">
        <f>EXP((B4*1)+(C4*AD53)+(D4*AD53^2)+(E4*AD53^3)+(F4*sexm)+(G4*heightn)+(H4*weightn)+(I4*AD53*weightn)+(J4*parity1)+(K4*parity2)+(L4*parity3)+(M4*AD53*parity1)+(N4*AD53*parity2)+(O4*AD53*parity3))</f>
        <v>170.32390542085122</v>
      </c>
      <c r="E53" s="4">
        <f>EXP((B5*1)+(C5*AD53)+(D5*AD53^2)+(E5*AD53^3)+(F5*sexm)+(G5*heightn)+(H5*weightn)+(I5*AD53*weightn)+(J5*parity1)+(K5*parity2)+(L5*parity3)+(M5*AD53*parity1)+(N5*AD53*parity2)+(O5*AD53*parity3))</f>
        <v>196.56756581451623</v>
      </c>
      <c r="F53" s="4">
        <f>EXP((B6*1)+(C6*AD53)+(D6*AD53^2)+(E6*AD53^3)+(F6*sexm)+(G6*heightn)+(H6*weightn)+(I6*AD53*weightn)+(J6*parity1)+(K6*parity2)+(L6*parity3)+(M6*AD53*parity1)+(N6*AD53*parity2)+(O6*AD53*parity3))</f>
        <v>203.92318119234002</v>
      </c>
      <c r="G53" s="1">
        <v>-1</v>
      </c>
      <c r="H53" s="1"/>
      <c r="I53" s="4">
        <f t="shared" si="6"/>
        <v>17</v>
      </c>
      <c r="J53" s="1">
        <f t="shared" si="0"/>
        <v>0.04205815989672152</v>
      </c>
      <c r="K53" s="1">
        <f t="shared" si="1"/>
        <v>0.044319548335538535</v>
      </c>
      <c r="L53" s="1">
        <f t="shared" si="2"/>
        <v>0.05067504847247961</v>
      </c>
      <c r="M53" s="1">
        <f t="shared" si="3"/>
        <v>0.05848310547574194</v>
      </c>
      <c r="N53" s="1">
        <f t="shared" si="4"/>
        <v>0.060671560260730124</v>
      </c>
      <c r="AD53" s="1">
        <f t="shared" si="5"/>
        <v>-2.3</v>
      </c>
    </row>
    <row r="54" spans="1:30" ht="14.25">
      <c r="A54" s="4">
        <v>17.1</v>
      </c>
      <c r="B54" s="4">
        <f>EXP((B2*1)+(C2*AD54)+(D2*AD54^2)+(E2*AD54^3)+(F2*sexm)+(G2*heightn)+(H2*weightn)+(I2*AD54*weightn)+(J2*parity1)+(K2*parity2)+(L2*parity3)+(M2*AD54*parity1)+(N2*AD54*parity2)+(O2*AD54*parity3))</f>
        <v>144.43228184652648</v>
      </c>
      <c r="C54" s="4">
        <f>EXP((B3*1)+(C3*AD54)+(D3*AD54^2)+(E3*AD54^3)+(F3*sexm)+(G3*heightn)+(H3*weightn)+(I3*AD54*weightn)+(J3*parity1)+(K3*parity2)+(L3*parity3)+(M3*AD54*parity1)+(N3*AD54*parity2)+(O3*AD54*parity3))</f>
        <v>152.16473535108693</v>
      </c>
      <c r="D54" s="4">
        <f>EXP((B4*1)+(C4*AD54)+(D4*AD54^2)+(E4*AD54^3)+(F4*sexm)+(G4*heightn)+(H4*weightn)+(I4*AD54*weightn)+(J4*parity1)+(K4*parity2)+(L4*parity3)+(M4*AD54*parity1)+(N4*AD54*parity2)+(O4*AD54*parity3))</f>
        <v>173.93283850460654</v>
      </c>
      <c r="E54" s="4">
        <f>EXP((B5*1)+(C5*AD54)+(D5*AD54^2)+(E5*AD54^3)+(F5*sexm)+(G5*heightn)+(H5*weightn)+(I5*AD54*weightn)+(J5*parity1)+(K5*parity2)+(L5*parity3)+(M5*AD54*parity1)+(N5*AD54*parity2)+(O5*AD54*parity3))</f>
        <v>200.68205808540665</v>
      </c>
      <c r="F54" s="4">
        <f>EXP((B6*1)+(C6*AD54)+(D6*AD54^2)+(E6*AD54^3)+(F6*sexm)+(G6*heightn)+(H6*weightn)+(I6*AD54*weightn)+(J6*parity1)+(K6*parity2)+(L6*parity3)+(M6*AD54*parity1)+(N6*AD54*parity2)+(O6*AD54*parity3))</f>
        <v>208.11847707979175</v>
      </c>
      <c r="G54" s="1">
        <v>-1</v>
      </c>
      <c r="H54" s="1"/>
      <c r="I54" s="4">
        <f t="shared" si="6"/>
        <v>17.1</v>
      </c>
      <c r="J54" s="1">
        <f t="shared" si="0"/>
        <v>0.04297173004270224</v>
      </c>
      <c r="K54" s="1">
        <f t="shared" si="1"/>
        <v>0.04527230232694265</v>
      </c>
      <c r="L54" s="1">
        <f t="shared" si="2"/>
        <v>0.051748784179169484</v>
      </c>
      <c r="M54" s="1">
        <f t="shared" si="3"/>
        <v>0.05970725598328126</v>
      </c>
      <c r="N54" s="1">
        <f t="shared" si="4"/>
        <v>0.06191975159316645</v>
      </c>
      <c r="AD54" s="1">
        <f t="shared" si="5"/>
        <v>-2.29</v>
      </c>
    </row>
    <row r="55" spans="1:30" ht="14.25">
      <c r="A55" s="4">
        <v>17.2</v>
      </c>
      <c r="B55" s="4">
        <f>EXP((B2*1)+(C2*AD55)+(D2*AD55^2)+(E2*AD55^3)+(F2*sexm)+(G2*heightn)+(H2*weightn)+(I2*AD55*weightn)+(J2*parity1)+(K2*parity2)+(L2*parity3)+(M2*AD55*parity1)+(N2*AD55*parity2)+(O2*AD55*parity3))</f>
        <v>147.5565939504802</v>
      </c>
      <c r="C55" s="4">
        <f>EXP((B3*1)+(C3*AD55)+(D3*AD55^2)+(E3*AD55^3)+(F3*sexm)+(G3*heightn)+(H3*weightn)+(I3*AD55*weightn)+(J3*parity1)+(K3*parity2)+(L3*parity3)+(M3*AD55*parity1)+(N3*AD55*parity2)+(O3*AD55*parity3))</f>
        <v>155.42281610630874</v>
      </c>
      <c r="D55" s="4">
        <f>EXP((B4*1)+(C4*AD55)+(D4*AD55^2)+(E4*AD55^3)+(F4*sexm)+(G4*heightn)+(H4*weightn)+(I4*AD55*weightn)+(J4*parity1)+(K4*parity2)+(L4*parity3)+(M4*AD55*parity1)+(N4*AD55*parity2)+(O4*AD55*parity3))</f>
        <v>177.60389282018053</v>
      </c>
      <c r="E55" s="4">
        <f>EXP((B5*1)+(C5*AD55)+(D5*AD55^2)+(E5*AD55^3)+(F5*sexm)+(G5*heightn)+(H5*weightn)+(I5*AD55*weightn)+(J5*parity1)+(K5*parity2)+(L5*parity3)+(M5*AD55*parity1)+(N5*AD55*parity2)+(O5*AD55*parity3))</f>
        <v>204.8666850192229</v>
      </c>
      <c r="F55" s="4">
        <f>EXP((B6*1)+(C6*AD55)+(D6*AD55^2)+(E6*AD55^3)+(F6*sexm)+(G6*heightn)+(H6*weightn)+(I6*AD55*weightn)+(J6*parity1)+(K6*parity2)+(L6*parity3)+(M6*AD55*parity1)+(N6*AD55*parity2)+(O6*AD55*parity3))</f>
        <v>212.38516142144468</v>
      </c>
      <c r="G55" s="1">
        <v>-1</v>
      </c>
      <c r="H55" s="1"/>
      <c r="I55" s="4">
        <f t="shared" si="6"/>
        <v>17.2</v>
      </c>
      <c r="J55" s="1">
        <f t="shared" si="0"/>
        <v>0.043901280518425574</v>
      </c>
      <c r="K55" s="1">
        <f t="shared" si="1"/>
        <v>0.04624165187180053</v>
      </c>
      <c r="L55" s="1">
        <f t="shared" si="2"/>
        <v>0.05284100229692081</v>
      </c>
      <c r="M55" s="1">
        <f t="shared" si="3"/>
        <v>0.06095227307108474</v>
      </c>
      <c r="N55" s="1">
        <f t="shared" si="4"/>
        <v>0.06318918253590929</v>
      </c>
      <c r="AD55" s="1">
        <f t="shared" si="5"/>
        <v>-2.2800000000000002</v>
      </c>
    </row>
    <row r="56" spans="1:30" ht="14.25">
      <c r="A56" s="4">
        <v>17.3</v>
      </c>
      <c r="B56" s="4">
        <f>EXP((B2*1)+(C2*AD56)+(D2*AD56^2)+(E2*AD56^3)+(F2*sexm)+(G2*heightn)+(H2*weightn)+(I2*AD56*weightn)+(J2*parity1)+(K2*parity2)+(L2*parity3)+(M2*AD56*parity1)+(N2*AD56*parity2)+(O2*AD56*parity3))</f>
        <v>150.73524773687944</v>
      </c>
      <c r="C56" s="4">
        <f>EXP((B3*1)+(C3*AD56)+(D3*AD56^2)+(E3*AD56^3)+(F3*sexm)+(G3*heightn)+(H3*weightn)+(I3*AD56*weightn)+(J3*parity1)+(K3*parity2)+(L3*parity3)+(M3*AD56*parity1)+(N3*AD56*parity2)+(O3*AD56*parity3))</f>
        <v>158.73733762426392</v>
      </c>
      <c r="D56" s="4">
        <f>EXP((B4*1)+(C4*AD56)+(D4*AD56^2)+(E4*AD56^3)+(F4*sexm)+(G4*heightn)+(H4*weightn)+(I4*AD56*weightn)+(J4*parity1)+(K4*parity2)+(L4*parity3)+(M4*AD56*parity1)+(N4*AD56*parity2)+(O4*AD56*parity3))</f>
        <v>181.3378020901354</v>
      </c>
      <c r="E56" s="4">
        <f>EXP((B5*1)+(C5*AD56)+(D5*AD56^2)+(E5*AD56^3)+(F5*sexm)+(G5*heightn)+(H5*weightn)+(I5*AD56*weightn)+(J5*parity1)+(K5*parity2)+(L5*parity3)+(M5*AD56*parity1)+(N5*AD56*parity2)+(O5*AD56*parity3))</f>
        <v>209.12227041664016</v>
      </c>
      <c r="F56" s="4">
        <f>EXP((B6*1)+(C6*AD56)+(D6*AD56^2)+(E6*AD56^3)+(F6*sexm)+(G6*heightn)+(H6*weightn)+(I6*AD56*weightn)+(J6*parity1)+(K6*parity2)+(L6*parity3)+(M6*AD56*parity1)+(N6*AD56*parity2)+(O6*AD56*parity3))</f>
        <v>216.72409874942198</v>
      </c>
      <c r="G56" s="1">
        <v>-1</v>
      </c>
      <c r="H56" s="1"/>
      <c r="I56" s="4">
        <f t="shared" si="6"/>
        <v>17.3</v>
      </c>
      <c r="J56" s="1">
        <f t="shared" si="0"/>
        <v>0.04484699882088586</v>
      </c>
      <c r="K56" s="1">
        <f t="shared" si="1"/>
        <v>0.04722779376521494</v>
      </c>
      <c r="L56" s="1">
        <f t="shared" si="2"/>
        <v>0.05395192112407706</v>
      </c>
      <c r="M56" s="1">
        <f t="shared" si="3"/>
        <v>0.062218401837684144</v>
      </c>
      <c r="N56" s="1">
        <f t="shared" si="4"/>
        <v>0.0644801103059778</v>
      </c>
      <c r="AD56" s="1">
        <f t="shared" si="5"/>
        <v>-2.27</v>
      </c>
    </row>
    <row r="57" spans="1:30" ht="14.25">
      <c r="A57" s="4">
        <v>17.4</v>
      </c>
      <c r="B57" s="4">
        <f>EXP((B2*1)+(C2*AD57)+(D2*AD57^2)+(E2*AD57^3)+(F2*sexm)+(G2*heightn)+(H2*weightn)+(I2*AD57*weightn)+(J2*parity1)+(K2*parity2)+(L2*parity3)+(M2*AD57*parity1)+(N2*AD57*parity2)+(O2*AD57*parity3))</f>
        <v>153.9688740638442</v>
      </c>
      <c r="C57" s="4">
        <f>EXP((B3*1)+(C3*AD57)+(D3*AD57^2)+(E3*AD57^3)+(F3*sexm)+(G3*heightn)+(H3*weightn)+(I3*AD57*weightn)+(J3*parity1)+(K3*parity2)+(L3*parity3)+(M3*AD57*parity1)+(N3*AD57*parity2)+(O3*AD57*parity3))</f>
        <v>162.10896241971122</v>
      </c>
      <c r="D57" s="4">
        <f>EXP((B4*1)+(C4*AD57)+(D4*AD57^2)+(E4*AD57^3)+(F4*sexm)+(G4*heightn)+(H4*weightn)+(I4*AD57*weightn)+(J4*parity1)+(K4*parity2)+(L4*parity3)+(M4*AD57*parity1)+(N4*AD57*parity2)+(O4*AD57*parity3))</f>
        <v>185.13530148000882</v>
      </c>
      <c r="E57" s="4">
        <f>EXP((B5*1)+(C5*AD57)+(D5*AD57^2)+(E5*AD57^3)+(F5*sexm)+(G5*heightn)+(H5*weightn)+(I5*AD57*weightn)+(J5*parity1)+(K5*parity2)+(L5*parity3)+(M5*AD57*parity1)+(N5*AD57*parity2)+(O5*AD57*parity3))</f>
        <v>213.4496397621111</v>
      </c>
      <c r="F57" s="4">
        <f>EXP((B6*1)+(C6*AD57)+(D6*AD57^2)+(E6*AD57^3)+(F6*sexm)+(G6*heightn)+(H6*weightn)+(I6*AD57*weightn)+(J6*parity1)+(K6*parity2)+(L6*parity3)+(M6*AD57*parity1)+(N6*AD57*parity2)+(O6*AD57*parity3))</f>
        <v>221.13615630940208</v>
      </c>
      <c r="G57" s="1">
        <v>-1</v>
      </c>
      <c r="H57" s="1"/>
      <c r="I57" s="4">
        <f t="shared" si="6"/>
        <v>17.4</v>
      </c>
      <c r="J57" s="1">
        <f t="shared" si="0"/>
        <v>0.0458090726440285</v>
      </c>
      <c r="K57" s="1">
        <f t="shared" si="1"/>
        <v>0.04823092511966654</v>
      </c>
      <c r="L57" s="1">
        <f t="shared" si="2"/>
        <v>0.055081759388298124</v>
      </c>
      <c r="M57" s="1">
        <f t="shared" si="3"/>
        <v>0.06350588788257151</v>
      </c>
      <c r="N57" s="1">
        <f t="shared" si="4"/>
        <v>0.06579279292773262</v>
      </c>
      <c r="AD57" s="1">
        <f t="shared" si="5"/>
        <v>-2.2600000000000002</v>
      </c>
    </row>
    <row r="58" spans="1:30" ht="14.25">
      <c r="A58" s="4">
        <v>17.5</v>
      </c>
      <c r="B58" s="4">
        <f>EXP((B2*1)+(C2*AD58)+(D2*AD58^2)+(E2*AD58^3)+(F2*sexm)+(G2*heightn)+(H2*weightn)+(I2*AD58*weightn)+(J2*parity1)+(K2*parity2)+(L2*parity3)+(M2*AD58*parity1)+(N2*AD58*parity2)+(O2*AD58*parity3))</f>
        <v>157.25810429506427</v>
      </c>
      <c r="C58" s="4">
        <f>EXP((B3*1)+(C3*AD58)+(D3*AD58^2)+(E3*AD58^3)+(F3*sexm)+(G3*heightn)+(H3*weightn)+(I3*AD58*weightn)+(J3*parity1)+(K3*parity2)+(L3*parity3)+(M3*AD58*parity1)+(N3*AD58*parity2)+(O3*AD58*parity3))</f>
        <v>165.53835391695407</v>
      </c>
      <c r="D58" s="4">
        <f>EXP((B4*1)+(C4*AD58)+(D4*AD58^2)+(E4*AD58^3)+(F4*sexm)+(G4*heightn)+(H4*weightn)+(I4*AD58*weightn)+(J4*parity1)+(K4*parity2)+(L4*parity3)+(M4*AD58*parity1)+(N4*AD58*parity2)+(O4*AD58*parity3))</f>
        <v>188.99712743546763</v>
      </c>
      <c r="E58" s="4">
        <f>EXP((B5*1)+(C5*AD58)+(D5*AD58^2)+(E5*AD58^3)+(F5*sexm)+(G5*heightn)+(H5*weightn)+(I5*AD58*weightn)+(J5*parity1)+(K5*parity2)+(L5*parity3)+(M5*AD58*parity1)+(N5*AD58*parity2)+(O5*AD58*parity3))</f>
        <v>217.84962004303762</v>
      </c>
      <c r="F58" s="4">
        <f>EXP((B6*1)+(C6*AD58)+(D6*AD58^2)+(E6*AD58^3)+(F6*sexm)+(G6*heightn)+(H6*weightn)+(I6*AD58*weightn)+(J6*parity1)+(K6*parity2)+(L6*parity3)+(M6*AD58*parity1)+(N6*AD58*parity2)+(O6*AD58*parity3))</f>
        <v>225.622203883445</v>
      </c>
      <c r="G58" s="1">
        <v>-1</v>
      </c>
      <c r="H58" s="1"/>
      <c r="I58" s="4">
        <f t="shared" si="6"/>
        <v>17.5</v>
      </c>
      <c r="J58" s="1">
        <f t="shared" si="0"/>
        <v>0.046787689832216914</v>
      </c>
      <c r="K58" s="1">
        <f t="shared" si="1"/>
        <v>0.049251243318245236</v>
      </c>
      <c r="L58" s="1">
        <f t="shared" si="2"/>
        <v>0.05623073619811003</v>
      </c>
      <c r="M58" s="1">
        <f t="shared" si="3"/>
        <v>0.0648149772523988</v>
      </c>
      <c r="N58" s="1">
        <f t="shared" si="4"/>
        <v>0.06712748918016274</v>
      </c>
      <c r="AD58" s="1">
        <f t="shared" si="5"/>
        <v>-2.25</v>
      </c>
    </row>
    <row r="59" spans="1:30" ht="14.25">
      <c r="A59" s="4">
        <v>17.6</v>
      </c>
      <c r="B59" s="4">
        <f>EXP((B2*1)+(C2*AD59)+(D2*AD59^2)+(E2*AD59^3)+(F2*sexm)+(G2*heightn)+(H2*weightn)+(I2*AD59*weightn)+(J2*parity1)+(K2*parity2)+(L2*parity3)+(M2*AD59*parity1)+(N2*AD59*parity2)+(O2*AD59*parity3))</f>
        <v>160.60357014083024</v>
      </c>
      <c r="C59" s="4">
        <f>EXP((B3*1)+(C3*AD59)+(D3*AD59^2)+(E3*AD59^3)+(F3*sexm)+(G3*heightn)+(H3*weightn)+(I3*AD59*weightn)+(J3*parity1)+(K3*parity2)+(L3*parity3)+(M3*AD59*parity1)+(N3*AD59*parity2)+(O3*AD59*parity3))</f>
        <v>169.02617628977936</v>
      </c>
      <c r="D59" s="4">
        <f>EXP((B4*1)+(C4*AD59)+(D4*AD59^2)+(E4*AD59^3)+(F4*sexm)+(G4*heightn)+(H4*weightn)+(I4*AD59*weightn)+(J4*parity1)+(K4*parity2)+(L4*parity3)+(M4*AD59*parity1)+(N4*AD59*parity2)+(O4*AD59*parity3))</f>
        <v>192.9240175164152</v>
      </c>
      <c r="E59" s="4">
        <f>EXP((B5*1)+(C5*AD59)+(D5*AD59^2)+(E5*AD59^3)+(F5*sexm)+(G5*heightn)+(H5*weightn)+(I5*AD59*weightn)+(J5*parity1)+(K5*parity2)+(L5*parity3)+(M5*AD59*parity1)+(N5*AD59*parity2)+(O5*AD59*parity3))</f>
        <v>222.3230395654464</v>
      </c>
      <c r="F59" s="4">
        <f>EXP((B6*1)+(C6*AD59)+(D6*AD59^2)+(E6*AD59^3)+(F6*sexm)+(G6*heightn)+(H6*weightn)+(I6*AD59*weightn)+(J6*parity1)+(K6*parity2)+(L6*parity3)+(M6*AD59*parity1)+(N6*AD59*parity2)+(O6*AD59*parity3))</f>
        <v>230.1831136085705</v>
      </c>
      <c r="G59" s="1">
        <v>-1</v>
      </c>
      <c r="H59" s="1"/>
      <c r="I59" s="4">
        <f t="shared" si="6"/>
        <v>17.6</v>
      </c>
      <c r="J59" s="1">
        <f t="shared" si="0"/>
        <v>0.04778303833293572</v>
      </c>
      <c r="K59" s="1">
        <f t="shared" si="1"/>
        <v>0.05028894596702846</v>
      </c>
      <c r="L59" s="1">
        <f t="shared" si="2"/>
        <v>0.0573990709935483</v>
      </c>
      <c r="M59" s="1">
        <f t="shared" si="3"/>
        <v>0.0661459163861374</v>
      </c>
      <c r="N59" s="1">
        <f t="shared" si="4"/>
        <v>0.06848445854290872</v>
      </c>
      <c r="AD59" s="1">
        <f t="shared" si="5"/>
        <v>-2.2399999999999998</v>
      </c>
    </row>
    <row r="60" spans="1:30" ht="14.25">
      <c r="A60" s="4">
        <v>17.7</v>
      </c>
      <c r="B60" s="4">
        <f>EXP((B2*1)+(C2*AD60)+(D2*AD60^2)+(E2*AD60^3)+(F2*sexm)+(G2*heightn)+(H2*weightn)+(I2*AD60*weightn)+(J2*parity1)+(K2*parity2)+(L2*parity3)+(M2*AD60*parity1)+(N2*AD60*parity2)+(O2*AD60*parity3))</f>
        <v>164.0059034965325</v>
      </c>
      <c r="C60" s="4">
        <f>EXP((B3*1)+(C3*AD60)+(D3*AD60^2)+(E3*AD60^3)+(F3*sexm)+(G3*heightn)+(H3*weightn)+(I3*AD60*weightn)+(J3*parity1)+(K3*parity2)+(L3*parity3)+(M3*AD60*parity1)+(N3*AD60*parity2)+(O3*AD60*parity3))</f>
        <v>172.5730942985633</v>
      </c>
      <c r="D60" s="4">
        <f>EXP((B4*1)+(C4*AD60)+(D4*AD60^2)+(E4*AD60^3)+(F4*sexm)+(G4*heightn)+(H4*weightn)+(I4*AD60*weightn)+(J4*parity1)+(K4*parity2)+(L4*parity3)+(M4*AD60*parity1)+(N4*AD60*parity2)+(O4*AD60*parity3))</f>
        <v>196.9167102280829</v>
      </c>
      <c r="E60" s="4">
        <f>EXP((B5*1)+(C5*AD60)+(D5*AD60^2)+(E5*AD60^3)+(F5*sexm)+(G5*heightn)+(H5*weightn)+(I5*AD60*weightn)+(J5*parity1)+(K5*parity2)+(L5*parity3)+(M5*AD60*parity1)+(N5*AD60*parity2)+(O5*AD60*parity3))</f>
        <v>226.87072776619465</v>
      </c>
      <c r="F60" s="4">
        <f>EXP((B6*1)+(C6*AD60)+(D6*AD60^2)+(E6*AD60^3)+(F6*sexm)+(G6*heightn)+(H6*weightn)+(I6*AD60*weightn)+(J6*parity1)+(K6*parity2)+(L6*parity3)+(M6*AD60*parity1)+(N6*AD60*parity2)+(O6*AD60*parity3))</f>
        <v>234.81975979108216</v>
      </c>
      <c r="G60" s="1">
        <v>-1</v>
      </c>
      <c r="H60" s="1"/>
      <c r="I60" s="4">
        <f t="shared" si="6"/>
        <v>17.7</v>
      </c>
      <c r="J60" s="1">
        <f t="shared" si="0"/>
        <v>0.048795306148740746</v>
      </c>
      <c r="K60" s="1">
        <f t="shared" si="1"/>
        <v>0.05134423084661667</v>
      </c>
      <c r="L60" s="1">
        <f t="shared" si="2"/>
        <v>0.058586983495903994</v>
      </c>
      <c r="M60" s="1">
        <f t="shared" si="3"/>
        <v>0.06749895205920521</v>
      </c>
      <c r="N60" s="1">
        <f t="shared" si="4"/>
        <v>0.06986396114101995</v>
      </c>
      <c r="AD60" s="1">
        <f t="shared" si="5"/>
        <v>-2.23</v>
      </c>
    </row>
    <row r="61" spans="1:30" ht="14.25">
      <c r="A61" s="4">
        <v>17.8</v>
      </c>
      <c r="B61" s="4">
        <f>EXP((B2*1)+(C2*AD61)+(D2*AD61^2)+(E2*AD61^3)+(F2*sexm)+(G2*heightn)+(H2*weightn)+(I2*AD61*weightn)+(J2*parity1)+(K2*parity2)+(L2*parity3)+(M2*AD61*parity1)+(N2*AD61*parity2)+(O2*AD61*parity3))</f>
        <v>167.46573627866383</v>
      </c>
      <c r="C61" s="4">
        <f>EXP((B3*1)+(C3*AD61)+(D3*AD61^2)+(E3*AD61^3)+(F3*sexm)+(G3*heightn)+(H3*weightn)+(I3*AD61*weightn)+(J3*parity1)+(K3*parity2)+(L3*parity3)+(M3*AD61*parity1)+(N3*AD61*parity2)+(O3*AD61*parity3))</f>
        <v>176.17977312455406</v>
      </c>
      <c r="D61" s="4">
        <f>EXP((B4*1)+(C4*AD61)+(D4*AD61^2)+(E4*AD61^3)+(F4*sexm)+(G4*heightn)+(H4*weightn)+(I4*AD61*weightn)+(J4*parity1)+(K4*parity2)+(L4*parity3)+(M4*AD61*parity1)+(N4*AD61*parity2)+(O4*AD61*parity3))</f>
        <v>200.97594484911883</v>
      </c>
      <c r="E61" s="4">
        <f>EXP((B5*1)+(C5*AD61)+(D5*AD61^2)+(E5*AD61^3)+(F5*sexm)+(G5*heightn)+(H5*weightn)+(I5*AD61*weightn)+(J5*parity1)+(K5*parity2)+(L5*parity3)+(M5*AD61*parity1)+(N5*AD61*parity2)+(O5*AD61*parity3))</f>
        <v>231.49351502172485</v>
      </c>
      <c r="F61" s="4">
        <f>EXP((B6*1)+(C6*AD61)+(D6*AD61^2)+(E6*AD61^3)+(F6*sexm)+(G6*heightn)+(H6*weightn)+(I6*AD61*weightn)+(J6*parity1)+(K6*parity2)+(L6*parity3)+(M6*AD61*parity1)+(N6*AD61*parity2)+(O6*AD61*parity3))</f>
        <v>239.53301871663672</v>
      </c>
      <c r="G61" s="1">
        <v>-1</v>
      </c>
      <c r="H61" s="1"/>
      <c r="I61" s="4">
        <f t="shared" si="6"/>
        <v>17.8</v>
      </c>
      <c r="J61" s="1">
        <f t="shared" si="0"/>
        <v>0.049824681288466226</v>
      </c>
      <c r="K61" s="1">
        <f t="shared" si="1"/>
        <v>0.05241729586282885</v>
      </c>
      <c r="L61" s="1">
        <f t="shared" si="2"/>
        <v>0.05979469365657637</v>
      </c>
      <c r="M61" s="1">
        <f t="shared" si="3"/>
        <v>0.06887433132656715</v>
      </c>
      <c r="N61" s="1">
        <f t="shared" si="4"/>
        <v>0.07126625768844626</v>
      </c>
      <c r="AD61" s="1">
        <f t="shared" si="5"/>
        <v>-2.2199999999999998</v>
      </c>
    </row>
    <row r="62" spans="1:30" ht="14.25">
      <c r="A62" s="4">
        <v>17.9</v>
      </c>
      <c r="B62" s="4">
        <f>EXP((B2*1)+(C2*AD62)+(D2*AD62^2)+(E2*AD62^3)+(F2*sexm)+(G2*heightn)+(H2*weightn)+(I2*AD62*weightn)+(J2*parity1)+(K2*parity2)+(L2*parity3)+(M2*AD62*parity1)+(N2*AD62*parity2)+(O2*AD62*parity3))</f>
        <v>170.98370025835013</v>
      </c>
      <c r="C62" s="4">
        <f>EXP((B3*1)+(C3*AD62)+(D3*AD62^2)+(E3*AD62^3)+(F3*sexm)+(G3*heightn)+(H3*weightn)+(I3*AD62*weightn)+(J3*parity1)+(K3*parity2)+(L3*parity3)+(M3*AD62*parity1)+(N3*AD62*parity2)+(O3*AD62*parity3))</f>
        <v>179.8468782013635</v>
      </c>
      <c r="D62" s="4">
        <f>EXP((B4*1)+(C4*AD62)+(D4*AD62^2)+(E4*AD62^3)+(F4*sexm)+(G4*heightn)+(H4*weightn)+(I4*AD62*weightn)+(J4*parity1)+(K4*parity2)+(L4*parity3)+(M4*AD62*parity1)+(N4*AD62*parity2)+(O4*AD62*parity3))</f>
        <v>205.10246125670372</v>
      </c>
      <c r="E62" s="4">
        <f>EXP((B5*1)+(C5*AD62)+(D5*AD62^2)+(E5*AD62^3)+(F5*sexm)+(G5*heightn)+(H5*weightn)+(I5*AD62*weightn)+(J5*parity1)+(K5*parity2)+(L5*parity3)+(M5*AD62*parity1)+(N5*AD62*parity2)+(O5*AD62*parity3))</f>
        <v>236.19223245337415</v>
      </c>
      <c r="F62" s="4">
        <f>EXP((B6*1)+(C6*AD62)+(D6*AD62^2)+(E6*AD62^3)+(F6*sexm)+(G6*heightn)+(H6*weightn)+(I6*AD62*weightn)+(J6*parity1)+(K6*parity2)+(L6*parity3)+(M6*AD62*parity1)+(N6*AD62*parity2)+(O6*AD62*parity3))</f>
        <v>244.32376845604162</v>
      </c>
      <c r="G62" s="1">
        <v>-1</v>
      </c>
      <c r="H62" s="1"/>
      <c r="I62" s="4">
        <f t="shared" si="6"/>
        <v>17.9</v>
      </c>
      <c r="J62" s="1">
        <f t="shared" si="0"/>
        <v>0.050871351717696627</v>
      </c>
      <c r="K62" s="1">
        <f t="shared" si="1"/>
        <v>0.05350833899656764</v>
      </c>
      <c r="L62" s="1">
        <f t="shared" si="2"/>
        <v>0.06102242160504112</v>
      </c>
      <c r="M62" s="1">
        <f t="shared" si="3"/>
        <v>0.07027230146481038</v>
      </c>
      <c r="N62" s="1">
        <f t="shared" si="4"/>
        <v>0.07269160943025843</v>
      </c>
      <c r="AD62" s="1">
        <f t="shared" si="5"/>
        <v>-2.21</v>
      </c>
    </row>
    <row r="63" spans="1:30" ht="14.25">
      <c r="A63" s="4">
        <v>18</v>
      </c>
      <c r="B63" s="4">
        <f>EXP((B2*1)+(C2*AD63)+(D2*AD63^2)+(E2*AD63^3)+(F2*sexm)+(G2*heightn)+(H2*weightn)+(I2*AD63*weightn)+(J2*parity1)+(K2*parity2)+(L2*parity3)+(M2*AD63*parity1)+(N2*AD63*parity2)+(O2*AD63*parity3))</f>
        <v>174.56042689245515</v>
      </c>
      <c r="C63" s="4">
        <f>EXP((B3*1)+(C3*AD63)+(D3*AD63^2)+(E3*AD63^3)+(F3*sexm)+(G3*heightn)+(H3*weightn)+(I3*AD63*weightn)+(J3*parity1)+(K3*parity2)+(L3*parity3)+(M3*AD63*parity1)+(N3*AD63*parity2)+(O3*AD63*parity3))</f>
        <v>183.57507504369937</v>
      </c>
      <c r="D63" s="4">
        <f>EXP((B4*1)+(C4*AD63)+(D4*AD63^2)+(E4*AD63^3)+(F4*sexm)+(G4*heightn)+(H4*weightn)+(I4*AD63*weightn)+(J4*parity1)+(K4*parity2)+(L4*parity3)+(M4*AD63*parity1)+(N4*AD63*parity2)+(O4*AD63*parity3))</f>
        <v>209.29699974871082</v>
      </c>
      <c r="E63" s="4">
        <f>EXP((B5*1)+(C5*AD63)+(D5*AD63^2)+(E5*AD63^3)+(F5*sexm)+(G5*heightn)+(H5*weightn)+(I5*AD63*weightn)+(J5*parity1)+(K5*parity2)+(L5*parity3)+(M5*AD63*parity1)+(N5*AD63*parity2)+(O5*AD63*parity3))</f>
        <v>240.96771172928376</v>
      </c>
      <c r="F63" s="4">
        <f>EXP((B6*1)+(C6*AD63)+(D6*AD63^2)+(E6*AD63^3)+(F6*sexm)+(G6*heightn)+(H6*weightn)+(I6*AD63*weightn)+(J6*parity1)+(K6*parity2)+(L6*parity3)+(M6*AD63*parity1)+(N6*AD63*parity2)+(O6*AD63*parity3))</f>
        <v>249.1928886667899</v>
      </c>
      <c r="G63" s="1">
        <v>-1</v>
      </c>
      <c r="H63" s="1"/>
      <c r="I63" s="4">
        <f t="shared" si="6"/>
        <v>18</v>
      </c>
      <c r="J63" s="1">
        <f t="shared" si="0"/>
        <v>0.05193550530851661</v>
      </c>
      <c r="K63" s="1">
        <f t="shared" si="1"/>
        <v>0.05461755825286346</v>
      </c>
      <c r="L63" s="1">
        <f t="shared" si="2"/>
        <v>0.06227038759593907</v>
      </c>
      <c r="M63" s="1">
        <f t="shared" si="3"/>
        <v>0.07169310991320811</v>
      </c>
      <c r="N63" s="1">
        <f t="shared" si="4"/>
        <v>0.07414027808360059</v>
      </c>
      <c r="AD63" s="1">
        <f t="shared" si="5"/>
        <v>-2.2</v>
      </c>
    </row>
    <row r="64" spans="1:30" ht="14.25">
      <c r="A64" s="4">
        <v>18.1</v>
      </c>
      <c r="B64" s="4">
        <f>EXP((B2*1)+(C2*AD64)+(D2*AD64^2)+(E2*AD64^3)+(F2*sexm)+(G2*heightn)+(H2*weightn)+(I2*AD64*weightn)+(J2*parity1)+(K2*parity2)+(L2*parity3)+(M2*AD64*parity1)+(N2*AD64*parity2)+(O2*AD64*parity3))</f>
        <v>178.19654715228808</v>
      </c>
      <c r="C64" s="4">
        <f>EXP((B3*1)+(C3*AD64)+(D3*AD64^2)+(E3*AD64^3)+(F3*sexm)+(G3*heightn)+(H3*weightn)+(I3*AD64*weightn)+(J3*parity1)+(K3*parity2)+(L3*parity3)+(M3*AD64*parity1)+(N3*AD64*parity2)+(O3*AD64*parity3))</f>
        <v>187.36502907335782</v>
      </c>
      <c r="D64" s="4">
        <f>EXP((B4*1)+(C4*AD64)+(D4*AD64^2)+(E4*AD64^3)+(F4*sexm)+(G4*heightn)+(H4*weightn)+(I4*AD64*weightn)+(J4*parity1)+(K4*parity2)+(L4*parity3)+(M4*AD64*parity1)+(N4*AD64*parity2)+(O4*AD64*parity3))</f>
        <v>213.56030086294496</v>
      </c>
      <c r="E64" s="4">
        <f>EXP((B5*1)+(C5*AD64)+(D5*AD64^2)+(E5*AD64^3)+(F5*sexm)+(G5*heightn)+(H5*weightn)+(I5*AD64*weightn)+(J5*parity1)+(K5*parity2)+(L5*parity3)+(M5*AD64*parity1)+(N5*AD64*parity2)+(O5*AD64*parity3))</f>
        <v>245.82078486291226</v>
      </c>
      <c r="F64" s="4">
        <f>EXP((B6*1)+(C6*AD64)+(D6*AD64^2)+(E6*AD64^3)+(F6*sexm)+(G6*heightn)+(H6*weightn)+(I6*AD64*weightn)+(J6*parity1)+(K6*parity2)+(L6*parity3)+(M6*AD64*parity1)+(N6*AD64*parity2)+(O6*AD64*parity3))</f>
        <v>254.14126039033079</v>
      </c>
      <c r="G64" s="1">
        <v>-1</v>
      </c>
      <c r="H64" s="1"/>
      <c r="I64" s="4">
        <f t="shared" si="6"/>
        <v>18.1</v>
      </c>
      <c r="J64" s="1">
        <f t="shared" si="0"/>
        <v>0.05301732978854782</v>
      </c>
      <c r="K64" s="1">
        <f t="shared" si="1"/>
        <v>0.05574515160910352</v>
      </c>
      <c r="L64" s="1">
        <f t="shared" si="2"/>
        <v>0.06353881195529587</v>
      </c>
      <c r="M64" s="1">
        <f t="shared" si="3"/>
        <v>0.07313700421377295</v>
      </c>
      <c r="N64" s="1">
        <f t="shared" si="4"/>
        <v>0.07561252577737372</v>
      </c>
      <c r="AD64" s="1">
        <f t="shared" si="5"/>
        <v>-2.19</v>
      </c>
    </row>
    <row r="65" spans="1:30" ht="14.25">
      <c r="A65" s="4">
        <v>18.2</v>
      </c>
      <c r="B65" s="4">
        <f>EXP((B2*1)+(C2*AD65)+(D2*AD65^2)+(E2*AD65^3)+(F2*sexm)+(G2*heightn)+(H2*weightn)+(I2*AD65*weightn)+(J2*parity1)+(K2*parity2)+(L2*parity3)+(M2*AD65*parity1)+(N2*AD65*parity2)+(O2*AD65*parity3))</f>
        <v>181.89269134995774</v>
      </c>
      <c r="C65" s="4">
        <f>EXP((B3*1)+(C3*AD65)+(D3*AD65^2)+(E3*AD65^3)+(F3*sexm)+(G3*heightn)+(H3*weightn)+(I3*AD65*weightn)+(J3*parity1)+(K3*parity2)+(L3*parity3)+(M3*AD65*parity1)+(N3*AD65*parity2)+(O3*AD65*parity3))</f>
        <v>191.2174054425117</v>
      </c>
      <c r="D65" s="4">
        <f>EXP((B4*1)+(C4*AD65)+(D4*AD65^2)+(E4*AD65^3)+(F4*sexm)+(G4*heightn)+(H4*weightn)+(I4*AD65*weightn)+(J4*parity1)+(K4*parity2)+(L4*parity3)+(M4*AD65*parity1)+(N4*AD65*parity2)+(O4*AD65*parity3))</f>
        <v>217.89310519347987</v>
      </c>
      <c r="E65" s="4">
        <f>EXP((B5*1)+(C5*AD65)+(D5*AD65^2)+(E5*AD65^3)+(F5*sexm)+(G5*heightn)+(H5*weightn)+(I5*AD65*weightn)+(J5*parity1)+(K5*parity2)+(L5*parity3)+(M5*AD65*parity1)+(N5*AD65*parity2)+(O5*AD65*parity3))</f>
        <v>250.75228400819012</v>
      </c>
      <c r="F65" s="4">
        <f>EXP((B6*1)+(C6*AD65)+(D6*AD65^2)+(E6*AD65^3)+(F6*sexm)+(G6*heightn)+(H6*weightn)+(I6*AD65*weightn)+(J6*parity1)+(K6*parity2)+(L6*parity3)+(M6*AD65*parity1)+(N6*AD65*parity2)+(O6*AD65*parity3))</f>
        <v>259.169765845064</v>
      </c>
      <c r="G65" s="1">
        <v>-1</v>
      </c>
      <c r="H65" s="1"/>
      <c r="I65" s="4">
        <f t="shared" si="6"/>
        <v>18.2</v>
      </c>
      <c r="J65" s="1">
        <f t="shared" si="0"/>
        <v>0.05411701268928558</v>
      </c>
      <c r="K65" s="1">
        <f t="shared" si="1"/>
        <v>0.05689131696245625</v>
      </c>
      <c r="L65" s="1">
        <f t="shared" si="2"/>
        <v>0.0648279150258784</v>
      </c>
      <c r="M65" s="1">
        <f t="shared" si="3"/>
        <v>0.07460423195031095</v>
      </c>
      <c r="N65" s="1">
        <f t="shared" si="4"/>
        <v>0.07710861499064711</v>
      </c>
      <c r="AD65" s="1">
        <f t="shared" si="5"/>
        <v>-2.18</v>
      </c>
    </row>
    <row r="66" spans="1:30" ht="14.25">
      <c r="A66" s="4">
        <v>18.3</v>
      </c>
      <c r="B66" s="4">
        <f>EXP((B2*1)+(C2*AD66)+(D2*AD66^2)+(E2*AD66^3)+(F2*sexm)+(G2*heightn)+(H2*weightn)+(I2*AD66*weightn)+(J2*parity1)+(K2*parity2)+(L2*parity3)+(M2*AD66*parity1)+(N2*AD66*parity2)+(O2*AD66*parity3))</f>
        <v>185.6494889624147</v>
      </c>
      <c r="C66" s="4">
        <f>EXP((B3*1)+(C3*AD66)+(D3*AD66^2)+(E3*AD66^3)+(F3*sexm)+(G3*heightn)+(H3*weightn)+(I3*AD66*weightn)+(J3*parity1)+(K3*parity2)+(L3*parity3)+(M3*AD66*parity1)+(N3*AD66*parity2)+(O3*AD66*parity3))</f>
        <v>195.13286885432944</v>
      </c>
      <c r="D66" s="4">
        <f>EXP((B4*1)+(C4*AD66)+(D4*AD66^2)+(E4*AD66^3)+(F4*sexm)+(G4*heightn)+(H4*weightn)+(I4*AD66*weightn)+(J4*parity1)+(K4*parity2)+(L4*parity3)+(M4*AD66*parity1)+(N4*AD66*parity2)+(O4*AD66*parity3))</f>
        <v>222.29615320413131</v>
      </c>
      <c r="E66" s="4">
        <f>EXP((B5*1)+(C5*AD66)+(D5*AD66^2)+(E5*AD66^3)+(F5*sexm)+(G5*heightn)+(H5*weightn)+(I5*AD66*weightn)+(J5*parity1)+(K5*parity2)+(L5*parity3)+(M5*AD66*parity1)+(N5*AD66*parity2)+(O5*AD66*parity3))</f>
        <v>255.76304125134476</v>
      </c>
      <c r="F66" s="4">
        <f>EXP((B6*1)+(C6*AD66)+(D6*AD66^2)+(E6*AD66^3)+(F6*sexm)+(G6*heightn)+(H6*weightn)+(I6*AD66*weightn)+(J6*parity1)+(K6*parity2)+(L6*parity3)+(M6*AD66*parity1)+(N6*AD66*parity2)+(O6*AD66*parity3))</f>
        <v>264.2792882150834</v>
      </c>
      <c r="G66" s="1">
        <v>-1</v>
      </c>
      <c r="H66" s="1"/>
      <c r="I66" s="4">
        <f t="shared" si="6"/>
        <v>18.3</v>
      </c>
      <c r="J66" s="1">
        <f t="shared" si="0"/>
        <v>0.055234741293747495</v>
      </c>
      <c r="K66" s="1">
        <f t="shared" si="1"/>
        <v>0.05805625207650158</v>
      </c>
      <c r="L66" s="1">
        <f t="shared" si="2"/>
        <v>0.06613791711169895</v>
      </c>
      <c r="M66" s="1">
        <f t="shared" si="3"/>
        <v>0.07609504068648501</v>
      </c>
      <c r="N66" s="1">
        <f t="shared" si="4"/>
        <v>0.07862880848980494</v>
      </c>
      <c r="AD66" s="1">
        <f t="shared" si="5"/>
        <v>-2.17</v>
      </c>
    </row>
    <row r="67" spans="1:30" ht="14.25">
      <c r="A67" s="4">
        <v>18.4</v>
      </c>
      <c r="B67" s="4">
        <f>EXP((B2*1)+(C2*AD67)+(D2*AD67^2)+(E2*AD67^3)+(F2*sexm)+(G2*heightn)+(H2*weightn)+(I2*AD67*weightn)+(J2*parity1)+(K2*parity2)+(L2*parity3)+(M2*AD67*parity1)+(N2*AD67*parity2)+(O2*AD67*parity3))</f>
        <v>189.46756845321593</v>
      </c>
      <c r="C67" s="4">
        <f>EXP((B3*1)+(C3*AD67)+(D3*AD67^2)+(E3*AD67^3)+(F3*sexm)+(G3*heightn)+(H3*weightn)+(I3*AD67*weightn)+(J3*parity1)+(K3*parity2)+(L3*parity3)+(M3*AD67*parity1)+(N3*AD67*parity2)+(O3*AD67*parity3))</f>
        <v>199.11208338095403</v>
      </c>
      <c r="D67" s="4">
        <f>EXP((B4*1)+(C4*AD67)+(D4*AD67^2)+(E4*AD67^3)+(F4*sexm)+(G4*heightn)+(H4*weightn)+(I4*AD67*weightn)+(J4*parity1)+(K4*parity2)+(L4*parity3)+(M4*AD67*parity1)+(N4*AD67*parity2)+(O4*AD67*parity3))</f>
        <v>226.77018503909045</v>
      </c>
      <c r="E67" s="4">
        <f>EXP((B5*1)+(C5*AD67)+(D5*AD67^2)+(E5*AD67^3)+(F5*sexm)+(G5*heightn)+(H5*weightn)+(I5*AD67*weightn)+(J5*parity1)+(K5*parity2)+(L5*parity3)+(M5*AD67*parity1)+(N5*AD67*parity2)+(O5*AD67*parity3))</f>
        <v>260.8538883994182</v>
      </c>
      <c r="F67" s="4">
        <f>EXP((B6*1)+(C6*AD67)+(D6*AD67^2)+(E6*AD67^3)+(F6*sexm)+(G6*heightn)+(H6*weightn)+(I6*AD67*weightn)+(J6*parity1)+(K6*parity2)+(L6*parity3)+(M6*AD67*parity1)+(N6*AD67*parity2)+(O6*AD67*parity3))</f>
        <v>269.4707114346542</v>
      </c>
      <c r="G67" s="1">
        <v>-1</v>
      </c>
      <c r="H67" s="1"/>
      <c r="I67" s="4">
        <f t="shared" si="6"/>
        <v>18.4</v>
      </c>
      <c r="J67" s="1">
        <f t="shared" si="0"/>
        <v>0.05637070258344469</v>
      </c>
      <c r="K67" s="1">
        <f t="shared" si="1"/>
        <v>0.05924015452707567</v>
      </c>
      <c r="L67" s="1">
        <f t="shared" si="2"/>
        <v>0.0674690384216746</v>
      </c>
      <c r="M67" s="1">
        <f t="shared" si="3"/>
        <v>0.07760967790289436</v>
      </c>
      <c r="N67" s="1">
        <f t="shared" si="4"/>
        <v>0.08017336926442362</v>
      </c>
      <c r="AD67" s="1">
        <f t="shared" si="5"/>
        <v>-2.16</v>
      </c>
    </row>
    <row r="68" spans="1:30" ht="14.25">
      <c r="A68" s="4">
        <v>18.5</v>
      </c>
      <c r="B68" s="4">
        <f>EXP((B2*1)+(C2*AD68)+(D2*AD68^2)+(E2*AD68^3)+(F2*sexm)+(G2*heightn)+(H2*weightn)+(I2*AD68*weightn)+(J2*parity1)+(K2*parity2)+(L2*parity3)+(M2*AD68*parity1)+(N2*AD68*parity2)+(O2*AD68*parity3))</f>
        <v>193.34755709206826</v>
      </c>
      <c r="C68" s="4">
        <f>EXP((B3*1)+(C3*AD68)+(D3*AD68^2)+(E3*AD68^3)+(F3*sexm)+(G3*heightn)+(H3*weightn)+(I3*AD68*weightn)+(J3*parity1)+(K3*parity2)+(L3*parity3)+(M3*AD68*parity1)+(N3*AD68*parity2)+(O3*AD68*parity3))</f>
        <v>203.15571227887864</v>
      </c>
      <c r="D68" s="4">
        <f>EXP((B4*1)+(C4*AD68)+(D4*AD68^2)+(E4*AD68^3)+(F4*sexm)+(G4*heightn)+(H4*weightn)+(I4*AD68*weightn)+(J4*parity1)+(K4*parity2)+(L4*parity3)+(M4*AD68*parity1)+(N4*AD68*parity2)+(O4*AD68*parity3))</f>
        <v>231.31594033075825</v>
      </c>
      <c r="E68" s="4">
        <f>EXP((B5*1)+(C5*AD68)+(D5*AD68^2)+(E5*AD68^3)+(F5*sexm)+(G5*heightn)+(H5*weightn)+(I5*AD68*weightn)+(J5*parity1)+(K5*parity2)+(L5*parity3)+(M5*AD68*parity1)+(N5*AD68*parity2)+(O5*AD68*parity3))</f>
        <v>266.02565676551376</v>
      </c>
      <c r="F68" s="4">
        <f>EXP((B6*1)+(C6*AD68)+(D6*AD68^2)+(E6*AD68^3)+(F6*sexm)+(G6*heightn)+(H6*weightn)+(I6*AD68*weightn)+(J6*parity1)+(K6*parity2)+(L6*parity3)+(M6*AD68*parity1)+(N6*AD68*parity2)+(O6*AD68*parity3))</f>
        <v>274.74491996844426</v>
      </c>
      <c r="G68" s="1">
        <v>-1</v>
      </c>
      <c r="H68" s="1"/>
      <c r="I68" s="4">
        <f t="shared" si="6"/>
        <v>18.5</v>
      </c>
      <c r="J68" s="1">
        <f t="shared" si="0"/>
        <v>0.057525083184691995</v>
      </c>
      <c r="K68" s="1">
        <f t="shared" si="1"/>
        <v>0.06044322164734124</v>
      </c>
      <c r="L68" s="1">
        <f t="shared" si="2"/>
        <v>0.06882149901245374</v>
      </c>
      <c r="M68" s="1">
        <f t="shared" si="3"/>
        <v>0.07914839093318074</v>
      </c>
      <c r="N68" s="1">
        <f t="shared" si="4"/>
        <v>0.08174256046188577</v>
      </c>
      <c r="AD68" s="1">
        <f t="shared" si="5"/>
        <v>-2.15</v>
      </c>
    </row>
    <row r="69" spans="1:30" ht="14.25">
      <c r="A69" s="4">
        <v>18.6</v>
      </c>
      <c r="B69" s="4">
        <f>EXP((B2*1)+(C2*AD69)+(D2*AD69^2)+(E2*AD69^3)+(F2*sexm)+(G2*heightn)+(H2*weightn)+(I2*AD69*weightn)+(J2*parity1)+(K2*parity2)+(L2*parity3)+(M2*AD69*parity1)+(N2*AD69*parity2)+(O2*AD69*parity3))</f>
        <v>197.29008077218455</v>
      </c>
      <c r="C69" s="4">
        <f>EXP((B3*1)+(C3*AD69)+(D3*AD69^2)+(E3*AD69^3)+(F3*sexm)+(G3*heightn)+(H3*weightn)+(I3*AD69*weightn)+(J3*parity1)+(K3*parity2)+(L3*parity3)+(M3*AD69*parity1)+(N3*AD69*parity2)+(O3*AD69*parity3))</f>
        <v>207.2644178017612</v>
      </c>
      <c r="D69" s="4">
        <f>EXP((B4*1)+(C4*AD69)+(D4*AD69^2)+(E4*AD69^3)+(F4*sexm)+(G4*heightn)+(H4*weightn)+(I4*AD69*weightn)+(J4*parity1)+(K4*parity2)+(L4*parity3)+(M4*AD69*parity1)+(N4*AD69*parity2)+(O4*AD69*parity3))</f>
        <v>235.93415800481043</v>
      </c>
      <c r="E69" s="4">
        <f>EXP((B5*1)+(C5*AD69)+(D5*AD69^2)+(E5*AD69^3)+(F5*sexm)+(G5*heightn)+(H5*weightn)+(I5*AD69*weightn)+(J5*parity1)+(K5*parity2)+(L5*parity3)+(M5*AD69*parity1)+(N5*AD69*parity2)+(O5*AD69*parity3))</f>
        <v>271.27917695080936</v>
      </c>
      <c r="F69" s="4">
        <f>EXP((B6*1)+(C6*AD69)+(D6*AD69^2)+(E6*AD69^3)+(F6*sexm)+(G6*heightn)+(H6*weightn)+(I6*AD69*weightn)+(J6*parity1)+(K6*parity2)+(L6*parity3)+(M6*AD69*parity1)+(N6*AD69*parity2)+(O6*AD69*parity3))</f>
        <v>280.1027985875132</v>
      </c>
      <c r="G69" s="1">
        <v>-1</v>
      </c>
      <c r="H69" s="1"/>
      <c r="I69" s="4">
        <f t="shared" si="6"/>
        <v>18.6</v>
      </c>
      <c r="J69" s="1">
        <f t="shared" si="0"/>
        <v>0.05869806931426752</v>
      </c>
      <c r="K69" s="1">
        <f t="shared" si="1"/>
        <v>0.0616656504720958</v>
      </c>
      <c r="L69" s="1">
        <f t="shared" si="2"/>
        <v>0.07019551873041874</v>
      </c>
      <c r="M69" s="1">
        <f t="shared" si="3"/>
        <v>0.0807114268991727</v>
      </c>
      <c r="N69" s="1">
        <f t="shared" si="4"/>
        <v>0.08333664532073226</v>
      </c>
      <c r="AD69" s="1">
        <f t="shared" si="5"/>
        <v>-2.1399999999999997</v>
      </c>
    </row>
    <row r="70" spans="1:30" ht="14.25">
      <c r="A70" s="4">
        <v>18.7</v>
      </c>
      <c r="B70" s="4">
        <f>EXP((B2*1)+(C2*AD70)+(D2*AD70^2)+(E2*AD70^3)+(F2*sexm)+(G2*heightn)+(H2*weightn)+(I2*AD70*weightn)+(J2*parity1)+(K2*parity2)+(L2*parity3)+(M2*AD70*parity1)+(N2*AD70*parity2)+(O2*AD70*parity3))</f>
        <v>201.29576382550522</v>
      </c>
      <c r="C70" s="4">
        <f>EXP((B3*1)+(C3*AD70)+(D3*AD70^2)+(E3*AD70^3)+(F3*sexm)+(G3*heightn)+(H3*weightn)+(I3*AD70*weightn)+(J3*parity1)+(K3*parity2)+(L3*parity3)+(M3*AD70*parity1)+(N3*AD70*parity2)+(O3*AD70*parity3))</f>
        <v>211.43886101071092</v>
      </c>
      <c r="D70" s="4">
        <f>EXP((B4*1)+(C4*AD70)+(D4*AD70^2)+(E4*AD70^3)+(F4*sexm)+(G4*heightn)+(H4*weightn)+(I4*AD70*weightn)+(J4*parity1)+(K4*parity2)+(L4*parity3)+(M4*AD70*parity1)+(N4*AD70*parity2)+(O4*AD70*parity3))</f>
        <v>240.62557608253047</v>
      </c>
      <c r="E70" s="4">
        <f>EXP((B5*1)+(C5*AD70)+(D5*AD70^2)+(E5*AD70^3)+(F5*sexm)+(G5*heightn)+(H5*weightn)+(I5*AD70*weightn)+(J5*parity1)+(K5*parity2)+(L5*parity3)+(M5*AD70*parity1)+(N5*AD70*parity2)+(O5*AD70*parity3))</f>
        <v>276.6152786233676</v>
      </c>
      <c r="F70" s="4">
        <f>EXP((B6*1)+(C6*AD70)+(D6*AD70^2)+(E6*AD70^3)+(F6*sexm)+(G6*heightn)+(H6*weightn)+(I6*AD70*weightn)+(J6*parity1)+(K6*parity2)+(L6*parity3)+(M6*AD70*parity1)+(N6*AD70*parity2)+(O6*AD70*parity3))</f>
        <v>285.54523214107525</v>
      </c>
      <c r="G70" s="1">
        <v>-1</v>
      </c>
      <c r="H70" s="1"/>
      <c r="I70" s="4">
        <f t="shared" si="6"/>
        <v>18.7</v>
      </c>
      <c r="J70" s="1">
        <f t="shared" si="0"/>
        <v>0.05988984672443701</v>
      </c>
      <c r="K70" s="1">
        <f t="shared" si="1"/>
        <v>0.06290763768132782</v>
      </c>
      <c r="L70" s="1">
        <f t="shared" si="2"/>
        <v>0.07159131715287569</v>
      </c>
      <c r="M70" s="1">
        <f t="shared" si="3"/>
        <v>0.08229903264507679</v>
      </c>
      <c r="N70" s="1">
        <f t="shared" si="4"/>
        <v>0.08495588710275662</v>
      </c>
      <c r="AD70" s="1">
        <f t="shared" si="5"/>
        <v>-2.13</v>
      </c>
    </row>
    <row r="71" spans="1:30" ht="14.25">
      <c r="A71" s="4">
        <v>18.8</v>
      </c>
      <c r="B71" s="4">
        <f>EXP((B2*1)+(C2*AD71)+(D2*AD71^2)+(E2*AD71^3)+(F2*sexm)+(G2*heightn)+(H2*weightn)+(I2*AD71*weightn)+(J2*parity1)+(K2*parity2)+(L2*parity3)+(M2*AD71*parity1)+(N2*AD71*parity2)+(O2*AD71*parity3))</f>
        <v>205.3652288358355</v>
      </c>
      <c r="C71" s="4">
        <f>EXP((B3*1)+(C3*AD71)+(D3*AD71^2)+(E3*AD71^3)+(F3*sexm)+(G3*heightn)+(H3*weightn)+(I3*AD71*weightn)+(J3*parity1)+(K3*parity2)+(L3*parity3)+(M3*AD71*parity1)+(N3*AD71*parity2)+(O3*AD71*parity3))</f>
        <v>215.6797015820927</v>
      </c>
      <c r="D71" s="4">
        <f>EXP((B4*1)+(C4*AD71)+(D4*AD71^2)+(E4*AD71^3)+(F4*sexm)+(G4*heightn)+(H4*weightn)+(I4*AD71*weightn)+(J4*parity1)+(K4*parity2)+(L4*parity3)+(M4*AD71*parity1)+(N4*AD71*parity2)+(O4*AD71*parity3))</f>
        <v>245.39093148045012</v>
      </c>
      <c r="E71" s="4">
        <f>EXP((B5*1)+(C5*AD71)+(D5*AD71^2)+(E5*AD71^3)+(F5*sexm)+(G5*heightn)+(H5*weightn)+(I5*AD71*weightn)+(J5*parity1)+(K5*parity2)+(L5*parity3)+(M5*AD71*parity1)+(N5*AD71*parity2)+(O5*AD71*parity3))</f>
        <v>282.03479029378553</v>
      </c>
      <c r="F71" s="4">
        <f>EXP((B6*1)+(C6*AD71)+(D6*AD71^2)+(E6*AD71^3)+(F6*sexm)+(G6*heightn)+(H6*weightn)+(I6*AD71*weightn)+(J6*parity1)+(K6*parity2)+(L6*parity3)+(M6*AD71*parity1)+(N6*AD71*parity2)+(O6*AD71*parity3))</f>
        <v>291.0731053240455</v>
      </c>
      <c r="G71" s="1">
        <v>-1</v>
      </c>
      <c r="H71" s="1"/>
      <c r="I71" s="4">
        <f t="shared" si="6"/>
        <v>18.8</v>
      </c>
      <c r="J71" s="1">
        <f t="shared" si="0"/>
        <v>0.06110060064735816</v>
      </c>
      <c r="K71" s="1">
        <f t="shared" si="1"/>
        <v>0.06416937954303434</v>
      </c>
      <c r="L71" s="1">
        <f t="shared" si="2"/>
        <v>0.07300911352844311</v>
      </c>
      <c r="M71" s="1">
        <f t="shared" si="3"/>
        <v>0.0839114546707285</v>
      </c>
      <c r="N71" s="1">
        <f t="shared" si="4"/>
        <v>0.08660054902384502</v>
      </c>
      <c r="AD71" s="1">
        <f t="shared" si="5"/>
        <v>-2.12</v>
      </c>
    </row>
    <row r="72" spans="1:30" ht="14.25">
      <c r="A72" s="4">
        <v>18.9</v>
      </c>
      <c r="B72" s="4">
        <f>EXP((B2*1)+(C2*AD72)+(D2*AD72^2)+(E2*AD72^3)+(F2*sexm)+(G2*heightn)+(H2*weightn)+(I2*AD72*weightn)+(J2*parity1)+(K2*parity2)+(L2*parity3)+(M2*AD72*parity1)+(N2*AD72*parity2)+(O2*AD72*parity3))</f>
        <v>209.49909644994455</v>
      </c>
      <c r="C72" s="4">
        <f>EXP((B3*1)+(C3*AD72)+(D3*AD72^2)+(E3*AD72^3)+(F3*sexm)+(G3*heightn)+(H3*weightn)+(I3*AD72*weightn)+(J3*parity1)+(K3*parity2)+(L3*parity3)+(M3*AD72*parity1)+(N3*AD72*parity2)+(O3*AD72*parity3))</f>
        <v>219.98759761289065</v>
      </c>
      <c r="D72" s="4">
        <f>EXP((B4*1)+(C4*AD72)+(D4*AD72^2)+(E4*AD72^3)+(F4*sexm)+(G4*heightn)+(H4*weightn)+(I4*AD72*weightn)+(J4*parity1)+(K4*parity2)+(L4*parity3)+(M4*AD72*parity1)+(N4*AD72*parity2)+(O4*AD72*parity3))</f>
        <v>250.2309598073429</v>
      </c>
      <c r="E72" s="4">
        <f>EXP((B5*1)+(C5*AD72)+(D5*AD72^2)+(E5*AD72^3)+(F5*sexm)+(G5*heightn)+(H5*weightn)+(I5*AD72*weightn)+(J5*parity1)+(K5*parity2)+(L5*parity3)+(M5*AD72*parity1)+(N5*AD72*parity2)+(O5*AD72*parity3))</f>
        <v>287.5385390877187</v>
      </c>
      <c r="F72" s="4">
        <f>EXP((B6*1)+(C6*AD72)+(D6*AD72^2)+(E6*AD72^3)+(F6*sexm)+(G6*heightn)+(H6*weightn)+(I6*AD72*weightn)+(J6*parity1)+(K6*parity2)+(L6*parity3)+(M6*AD72*parity1)+(N6*AD72*parity2)+(O6*AD72*parity3))</f>
        <v>296.6873024403879</v>
      </c>
      <c r="G72" s="1">
        <v>-1</v>
      </c>
      <c r="H72" s="1"/>
      <c r="I72" s="4">
        <f t="shared" si="6"/>
        <v>18.9</v>
      </c>
      <c r="J72" s="1">
        <f t="shared" si="0"/>
        <v>0.06233051573887851</v>
      </c>
      <c r="K72" s="1">
        <f t="shared" si="1"/>
        <v>0.06545107185531245</v>
      </c>
      <c r="L72" s="1">
        <f t="shared" si="2"/>
        <v>0.07444912671665316</v>
      </c>
      <c r="M72" s="1">
        <f t="shared" si="3"/>
        <v>0.08554893906391321</v>
      </c>
      <c r="N72" s="1">
        <f t="shared" si="4"/>
        <v>0.08827089418356726</v>
      </c>
      <c r="AD72" s="1">
        <f t="shared" si="5"/>
        <v>-2.1100000000000003</v>
      </c>
    </row>
    <row r="73" spans="1:30" ht="14.25">
      <c r="A73" s="4">
        <v>19</v>
      </c>
      <c r="B73" s="4">
        <f>EXP((B2*1)+(C2*AD73)+(D2*AD73^2)+(E2*AD73^3)+(F2*sexm)+(G2*heightn)+(H2*weightn)+(I2*AD73*weightn)+(J2*parity1)+(K2*parity2)+(L2*parity3)+(M2*AD73*parity1)+(N2*AD73*parity2)+(O2*AD73*parity3))</f>
        <v>213.69798518668136</v>
      </c>
      <c r="C73" s="4">
        <f>EXP((B3*1)+(C3*AD73)+(D3*AD73^2)+(E3*AD73^3)+(F3*sexm)+(G3*heightn)+(H3*weightn)+(I3*AD73*weightn)+(J3*parity1)+(K3*parity2)+(L3*parity3)+(M3*AD73*parity1)+(N3*AD73*parity2)+(O3*AD73*parity3))</f>
        <v>224.36320542367443</v>
      </c>
      <c r="D73" s="4">
        <f>EXP((B4*1)+(C4*AD73)+(D4*AD73^2)+(E4*AD73^3)+(F4*sexm)+(G4*heightn)+(H4*weightn)+(I4*AD73*weightn)+(J4*parity1)+(K4*parity2)+(L4*parity3)+(M4*AD73*parity1)+(N4*AD73*parity2)+(O4*AD73*parity3))</f>
        <v>255.14639515859724</v>
      </c>
      <c r="E73" s="4">
        <f>EXP((B5*1)+(C5*AD73)+(D5*AD73^2)+(E5*AD73^3)+(F5*sexm)+(G5*heightn)+(H5*weightn)+(I5*AD73*weightn)+(J5*parity1)+(K5*parity2)+(L5*parity3)+(M5*AD73*parity1)+(N5*AD73*parity2)+(O5*AD73*parity3))</f>
        <v>293.1273505153251</v>
      </c>
      <c r="F73" s="4">
        <f>EXP((B6*1)+(C6*AD73)+(D6*AD73^2)+(E6*AD73^3)+(F6*sexm)+(G6*heightn)+(H6*weightn)+(I6*AD73*weightn)+(J6*parity1)+(K6*parity2)+(L6*parity3)+(M6*AD73*parity1)+(N6*AD73*parity2)+(O6*AD73*parity3))</f>
        <v>302.38870716228206</v>
      </c>
      <c r="G73" s="1">
        <v>-1</v>
      </c>
      <c r="H73" s="1"/>
      <c r="I73" s="4">
        <f t="shared" si="6"/>
        <v>19</v>
      </c>
      <c r="J73" s="1">
        <f t="shared" si="0"/>
        <v>0.06357977602174329</v>
      </c>
      <c r="K73" s="1">
        <f t="shared" si="1"/>
        <v>0.06675290988773748</v>
      </c>
      <c r="L73" s="1">
        <f t="shared" si="2"/>
        <v>0.07591157512677316</v>
      </c>
      <c r="M73" s="1">
        <f t="shared" si="3"/>
        <v>0.08721173143177087</v>
      </c>
      <c r="N73" s="1">
        <f t="shared" si="4"/>
        <v>0.08996718549352357</v>
      </c>
      <c r="AD73" s="1">
        <f t="shared" si="5"/>
        <v>-2.1</v>
      </c>
    </row>
    <row r="74" spans="1:30" ht="14.25">
      <c r="A74" s="4">
        <v>19.1</v>
      </c>
      <c r="B74" s="4">
        <f>EXP((B2*1)+(C2*AD74)+(D2*AD74^2)+(E2*AD74^3)+(F2*sexm)+(G2*heightn)+(H2*weightn)+(I2*AD74*weightn)+(J2*parity1)+(K2*parity2)+(L2*parity3)+(M2*AD74*parity1)+(N2*AD74*parity2)+(O2*AD74*parity3))</f>
        <v>217.96251124415986</v>
      </c>
      <c r="C74" s="4">
        <f>EXP((B3*1)+(C3*AD74)+(D3*AD74^2)+(E3*AD74^3)+(F3*sexm)+(G3*heightn)+(H3*weightn)+(I3*AD74*weightn)+(J3*parity1)+(K3*parity2)+(L3*parity3)+(M3*AD74*parity1)+(N3*AD74*parity2)+(O3*AD74*parity3))</f>
        <v>228.8071793592149</v>
      </c>
      <c r="D74" s="4">
        <f>EXP((B4*1)+(C4*AD74)+(D4*AD74^2)+(E4*AD74^3)+(F4*sexm)+(G4*heightn)+(H4*weightn)+(I4*AD74*weightn)+(J4*parity1)+(K4*parity2)+(L4*parity3)+(M4*AD74*parity1)+(N4*AD74*parity2)+(O4*AD74*parity3))</f>
        <v>260.1379699080364</v>
      </c>
      <c r="E74" s="4">
        <f>EXP((B5*1)+(C5*AD74)+(D5*AD74^2)+(E5*AD74^3)+(F5*sexm)+(G5*heightn)+(H5*weightn)+(I5*AD74*weightn)+(J5*parity1)+(K5*parity2)+(L5*parity3)+(M5*AD74*parity1)+(N5*AD74*parity2)+(O5*AD74*parity3))</f>
        <v>298.8020482376759</v>
      </c>
      <c r="F74" s="4">
        <f>EXP((B6*1)+(C6*AD74)+(D6*AD74^2)+(E6*AD74^3)+(F6*sexm)+(G6*heightn)+(H6*weightn)+(I6*AD74*weightn)+(J6*parity1)+(K6*parity2)+(L6*parity3)+(M6*AD74*parity1)+(N6*AD74*parity2)+(O6*AD74*parity3))</f>
        <v>308.17820228513307</v>
      </c>
      <c r="G74" s="1">
        <v>-1</v>
      </c>
      <c r="H74" s="1"/>
      <c r="I74" s="4">
        <f t="shared" si="6"/>
        <v>19.1</v>
      </c>
      <c r="J74" s="1">
        <f t="shared" si="0"/>
        <v>0.06484856482822882</v>
      </c>
      <c r="K74" s="1">
        <f t="shared" si="1"/>
        <v>0.06807508832204186</v>
      </c>
      <c r="L74" s="1">
        <f t="shared" si="2"/>
        <v>0.07739667665586754</v>
      </c>
      <c r="M74" s="1">
        <f t="shared" si="3"/>
        <v>0.08890007683129805</v>
      </c>
      <c r="N74" s="1">
        <f t="shared" si="4"/>
        <v>0.09168968560445481</v>
      </c>
      <c r="AD74" s="1">
        <f t="shared" si="5"/>
        <v>-2.09</v>
      </c>
    </row>
    <row r="75" spans="1:30" ht="14.25">
      <c r="A75" s="4">
        <v>19.2</v>
      </c>
      <c r="B75" s="4">
        <f>EXP((B2*1)+(C2*AD75)+(D2*AD75^2)+(E2*AD75^3)+(F2*sexm)+(G2*heightn)+(H2*weightn)+(I2*AD75*weightn)+(J2*parity1)+(K2*parity2)+(L2*parity3)+(M2*AD75*parity1)+(N2*AD75*parity2)+(O2*AD75*parity3))</f>
        <v>222.29328830507077</v>
      </c>
      <c r="C75" s="4">
        <f>EXP((B3*1)+(C3*AD75)+(D3*AD75^2)+(E3*AD75^3)+(F3*sexm)+(G3*heightn)+(H3*weightn)+(I3*AD75*weightn)+(J3*parity1)+(K3*parity2)+(L3*parity3)+(M3*AD75*parity1)+(N3*AD75*parity2)+(O3*AD75*parity3))</f>
        <v>233.32017158680225</v>
      </c>
      <c r="D75" s="4">
        <f>EXP((B4*1)+(C4*AD75)+(D4*AD75^2)+(E4*AD75^3)+(F4*sexm)+(G4*heightn)+(H4*weightn)+(I4*AD75*weightn)+(J4*parity1)+(K4*parity2)+(L4*parity3)+(M4*AD75*parity1)+(N4*AD75*parity2)+(O4*AD75*parity3))</f>
        <v>265.20641449720796</v>
      </c>
      <c r="E75" s="4">
        <f>EXP((B5*1)+(C5*AD75)+(D5*AD75^2)+(E5*AD75^3)+(F5*sexm)+(G5*heightn)+(H5*weightn)+(I5*AD75*weightn)+(J5*parity1)+(K5*parity2)+(L5*parity3)+(M5*AD75*parity1)+(N5*AD75*parity2)+(O5*AD75*parity3))</f>
        <v>304.5634538301711</v>
      </c>
      <c r="F75" s="4">
        <f>EXP((B6*1)+(C6*AD75)+(D6*AD75^2)+(E6*AD75^3)+(F6*sexm)+(G6*heightn)+(H6*weightn)+(I6*AD75*weightn)+(J6*parity1)+(K6*parity2)+(L6*parity3)+(M6*AD75*parity1)+(N6*AD75*parity2)+(O6*AD75*parity3))</f>
        <v>314.05666947844026</v>
      </c>
      <c r="G75" s="1">
        <v>-1</v>
      </c>
      <c r="H75" s="1"/>
      <c r="I75" s="4">
        <f t="shared" si="6"/>
        <v>19.2</v>
      </c>
      <c r="J75" s="1">
        <f t="shared" si="0"/>
        <v>0.06613706474221856</v>
      </c>
      <c r="K75" s="1">
        <f t="shared" si="1"/>
        <v>0.0694178011921104</v>
      </c>
      <c r="L75" s="1">
        <f t="shared" si="2"/>
        <v>0.07890464862610692</v>
      </c>
      <c r="M75" s="1">
        <f t="shared" si="3"/>
        <v>0.09061421969895901</v>
      </c>
      <c r="N75" s="1">
        <f t="shared" si="4"/>
        <v>0.09343865683212052</v>
      </c>
      <c r="AD75" s="1">
        <f t="shared" si="5"/>
        <v>-2.08</v>
      </c>
    </row>
    <row r="76" spans="1:30" ht="14.25">
      <c r="A76" s="4">
        <v>19.3</v>
      </c>
      <c r="B76" s="4">
        <f>EXP((B2*1)+(C2*AD76)+(D2*AD76^2)+(E2*AD76^3)+(F2*sexm)+(G2*heightn)+(H2*weightn)+(I2*AD76*weightn)+(J2*parity1)+(K2*parity2)+(L2*parity3)+(M2*AD76*parity1)+(N2*AD76*parity2)+(O2*AD76*parity3))</f>
        <v>226.69092734017244</v>
      </c>
      <c r="C76" s="4">
        <f>EXP((B3*1)+(C3*AD76)+(D3*AD76^2)+(E3*AD76^3)+(F3*sexm)+(G3*heightn)+(H3*weightn)+(I3*AD76*weightn)+(J3*parity1)+(K3*parity2)+(L3*parity3)+(M3*AD76*parity1)+(N3*AD76*parity2)+(O3*AD76*parity3))</f>
        <v>237.90283189230897</v>
      </c>
      <c r="D76" s="4">
        <f>EXP((B4*1)+(C4*AD76)+(D4*AD76^2)+(E4*AD76^3)+(F4*sexm)+(G4*heightn)+(H4*weightn)+(I4*AD76*weightn)+(J4*parity1)+(K4*parity2)+(L4*parity3)+(M4*AD76*parity1)+(N4*AD76*parity2)+(O4*AD76*parity3))</f>
        <v>270.35245722220486</v>
      </c>
      <c r="E76" s="4">
        <f>EXP((B5*1)+(C5*AD76)+(D5*AD76^2)+(E5*AD76^3)+(F5*sexm)+(G5*heightn)+(H5*weightn)+(I5*AD76*weightn)+(J5*parity1)+(K5*parity2)+(L5*parity3)+(M5*AD76*parity1)+(N5*AD76*parity2)+(O5*AD76*parity3))</f>
        <v>310.4123865430163</v>
      </c>
      <c r="F76" s="4">
        <f>EXP((B6*1)+(C6*AD76)+(D6*AD76^2)+(E6*AD76^3)+(F6*sexm)+(G6*heightn)+(H6*weightn)+(I6*AD76*weightn)+(J6*parity1)+(K6*parity2)+(L6*parity3)+(M6*AD76*parity1)+(N6*AD76*parity2)+(O6*AD76*parity3))</f>
        <v>320.0249890325602</v>
      </c>
      <c r="G76" s="1">
        <v>-1</v>
      </c>
      <c r="H76" s="1"/>
      <c r="I76" s="4">
        <f t="shared" si="6"/>
        <v>19.3</v>
      </c>
      <c r="J76" s="1">
        <f t="shared" si="0"/>
        <v>0.06744545754073739</v>
      </c>
      <c r="K76" s="1">
        <f t="shared" si="1"/>
        <v>0.07078124182330456</v>
      </c>
      <c r="L76" s="1">
        <f t="shared" si="2"/>
        <v>0.08043570772134268</v>
      </c>
      <c r="M76" s="1">
        <f t="shared" si="3"/>
        <v>0.0923544037794223</v>
      </c>
      <c r="N76" s="1">
        <f t="shared" si="4"/>
        <v>0.09521436108195537</v>
      </c>
      <c r="AD76" s="1">
        <f t="shared" si="5"/>
        <v>-2.07</v>
      </c>
    </row>
    <row r="77" spans="1:30" ht="14.25">
      <c r="A77" s="4">
        <v>19.4</v>
      </c>
      <c r="B77" s="4">
        <f>EXP((B2*1)+(C2*AD77)+(D2*AD77^2)+(E2*AD77^3)+(F2*sexm)+(G2*heightn)+(H2*weightn)+(I2*AD77*weightn)+(J2*parity1)+(K2*parity2)+(L2*parity3)+(M2*AD77*parity1)+(N2*AD77*parity2)+(O2*AD77*parity3))</f>
        <v>231.1560364100268</v>
      </c>
      <c r="C77" s="4">
        <f>EXP((B3*1)+(C3*AD77)+(D3*AD77^2)+(E3*AD77^3)+(F3*sexm)+(G3*heightn)+(H3*weightn)+(I3*AD77*weightn)+(J3*parity1)+(K3*parity2)+(L3*parity3)+(M3*AD77*parity1)+(N3*AD77*parity2)+(O3*AD77*parity3))</f>
        <v>242.55580747405048</v>
      </c>
      <c r="D77" s="4">
        <f>EXP((B4*1)+(C4*AD77)+(D4*AD77^2)+(E4*AD77^3)+(F4*sexm)+(G4*heightn)+(H4*weightn)+(I4*AD77*weightn)+(J4*parity1)+(K4*parity2)+(L4*parity3)+(M4*AD77*parity1)+(N4*AD77*parity2)+(O4*AD77*parity3))</f>
        <v>275.57682401806284</v>
      </c>
      <c r="E77" s="4">
        <f>EXP((B5*1)+(C5*AD77)+(D5*AD77^2)+(E5*AD77^3)+(F5*sexm)+(G5*heightn)+(H5*weightn)+(I5*AD77*weightn)+(J5*parity1)+(K5*parity2)+(L5*parity3)+(M5*AD77*parity1)+(N5*AD77*parity2)+(O5*AD77*parity3))</f>
        <v>316.3496630588024</v>
      </c>
      <c r="F77" s="4">
        <f>EXP((B6*1)+(C6*AD77)+(D6*AD77^2)+(E6*AD77^3)+(F6*sexm)+(G6*heightn)+(H6*weightn)+(I6*AD77*weightn)+(J6*parity1)+(K6*parity2)+(L6*parity3)+(M6*AD77*parity1)+(N6*AD77*parity2)+(O6*AD77*parity3))</f>
        <v>326.08403960137736</v>
      </c>
      <c r="G77" s="1">
        <v>-1</v>
      </c>
      <c r="H77" s="1"/>
      <c r="I77" s="4">
        <f t="shared" si="6"/>
        <v>19.4</v>
      </c>
      <c r="J77" s="1">
        <f t="shared" si="0"/>
        <v>0.06877392413496379</v>
      </c>
      <c r="K77" s="1">
        <f t="shared" si="1"/>
        <v>0.07216560277113163</v>
      </c>
      <c r="L77" s="1">
        <f t="shared" si="2"/>
        <v>0.0819900699229606</v>
      </c>
      <c r="M77" s="1">
        <f t="shared" si="3"/>
        <v>0.0941208720534356</v>
      </c>
      <c r="N77" s="1">
        <f t="shared" si="4"/>
        <v>0.09701705977250821</v>
      </c>
      <c r="AD77" s="1">
        <f t="shared" si="5"/>
        <v>-2.06</v>
      </c>
    </row>
    <row r="78" spans="1:30" ht="14.25">
      <c r="A78" s="4">
        <v>19.5</v>
      </c>
      <c r="B78" s="4">
        <f>EXP((B2*1)+(C2*AD78)+(D2*AD78^2)+(E2*AD78^3)+(F2*sexm)+(G2*heightn)+(H2*weightn)+(I2*AD78*weightn)+(J2*parity1)+(K2*parity2)+(L2*parity3)+(M2*AD78*parity1)+(N2*AD78*parity2)+(O2*AD78*parity3))</f>
        <v>235.6892204650291</v>
      </c>
      <c r="C78" s="4">
        <f>EXP((B3*1)+(C3*AD78)+(D3*AD78^2)+(E3*AD78^3)+(F3*sexm)+(G3*heightn)+(H3*weightn)+(I3*AD78*weightn)+(J3*parity1)+(K3*parity2)+(L3*parity3)+(M3*AD78*parity1)+(N3*AD78*parity2)+(O3*AD78*parity3))</f>
        <v>247.2797427345072</v>
      </c>
      <c r="D78" s="4">
        <f>EXP((B4*1)+(C4*AD78)+(D4*AD78^2)+(E4*AD78^3)+(F4*sexm)+(G4*heightn)+(H4*weightn)+(I4*AD78*weightn)+(J4*parity1)+(K4*parity2)+(L4*parity3)+(M4*AD78*parity1)+(N4*AD78*parity2)+(O4*AD78*parity3))</f>
        <v>280.88023824078243</v>
      </c>
      <c r="E78" s="4">
        <f>EXP((B5*1)+(C5*AD78)+(D5*AD78^2)+(E5*AD78^3)+(F5*sexm)+(G5*heightn)+(H5*weightn)+(I5*AD78*weightn)+(J5*parity1)+(K5*parity2)+(L5*parity3)+(M5*AD78*parity1)+(N5*AD78*parity2)+(O5*AD78*parity3))</f>
        <v>322.3760972472473</v>
      </c>
      <c r="F78" s="4">
        <f>EXP((B6*1)+(C6*AD78)+(D6*AD78^2)+(E6*AD78^3)+(F6*sexm)+(G6*heightn)+(H6*weightn)+(I6*AD78*weightn)+(J6*parity1)+(K6*parity2)+(L6*parity3)+(M6*AD78*parity1)+(N6*AD78*parity2)+(O6*AD78*parity3))</f>
        <v>332.23469794093</v>
      </c>
      <c r="G78" s="1">
        <v>-1</v>
      </c>
      <c r="H78" s="1"/>
      <c r="I78" s="4">
        <f t="shared" si="6"/>
        <v>19.5</v>
      </c>
      <c r="J78" s="1">
        <f t="shared" si="0"/>
        <v>0.07012264451073431</v>
      </c>
      <c r="K78" s="1">
        <f t="shared" si="1"/>
        <v>0.07357107575927739</v>
      </c>
      <c r="L78" s="1">
        <f t="shared" si="2"/>
        <v>0.08356795044502766</v>
      </c>
      <c r="M78" s="1">
        <f t="shared" si="3"/>
        <v>0.09591386666485593</v>
      </c>
      <c r="N78" s="1">
        <f t="shared" si="4"/>
        <v>0.09884701375767756</v>
      </c>
      <c r="AD78" s="1">
        <f t="shared" si="5"/>
        <v>-2.05</v>
      </c>
    </row>
    <row r="79" spans="1:30" ht="14.25">
      <c r="A79" s="4">
        <v>19.6</v>
      </c>
      <c r="B79" s="4">
        <f>EXP((B2*1)+(C2*AD79)+(D2*AD79^2)+(E2*AD79^3)+(F2*sexm)+(G2*heightn)+(H2*weightn)+(I2*AD79*weightn)+(J2*parity1)+(K2*parity2)+(L2*parity3)+(M2*AD79*parity1)+(N2*AD79*parity2)+(O2*AD79*parity3))</f>
        <v>240.29108114380605</v>
      </c>
      <c r="C79" s="4">
        <f>EXP((B3*1)+(C3*AD79)+(D3*AD79^2)+(E3*AD79^3)+(F3*sexm)+(G3*heightn)+(H3*weightn)+(I3*AD79*weightn)+(J3*parity1)+(K3*parity2)+(L3*parity3)+(M3*AD79*parity1)+(N3*AD79*parity2)+(O3*AD79*parity3))</f>
        <v>252.07527906994721</v>
      </c>
      <c r="D79" s="4">
        <f>EXP((B4*1)+(C4*AD79)+(D4*AD79^2)+(E4*AD79^3)+(F4*sexm)+(G4*heightn)+(H4*weightn)+(I4*AD79*weightn)+(J4*parity1)+(K4*parity2)+(L4*parity3)+(M4*AD79*parity1)+(N4*AD79*parity2)+(O4*AD79*parity3))</f>
        <v>286.2634204470322</v>
      </c>
      <c r="E79" s="4">
        <f>EXP((B5*1)+(C5*AD79)+(D5*AD79^2)+(E5*AD79^3)+(F5*sexm)+(G5*heightn)+(H5*weightn)+(I5*AD79*weightn)+(J5*parity1)+(K5*parity2)+(L5*parity3)+(M5*AD79*parity1)+(N5*AD79*parity2)+(O5*AD79*parity3))</f>
        <v>328.4924999171529</v>
      </c>
      <c r="F79" s="4">
        <f>EXP((B6*1)+(C6*AD79)+(D6*AD79^2)+(E6*AD79^3)+(F6*sexm)+(G6*heightn)+(H6*weightn)+(I6*AD79*weightn)+(J6*parity1)+(K6*parity2)+(L6*parity3)+(M6*AD79*parity1)+(N6*AD79*parity2)+(O6*AD79*parity3))</f>
        <v>338.4778386440075</v>
      </c>
      <c r="G79" s="1">
        <v>-1</v>
      </c>
      <c r="H79" s="1"/>
      <c r="I79" s="4">
        <f t="shared" si="6"/>
        <v>19.6</v>
      </c>
      <c r="J79" s="1">
        <f t="shared" si="0"/>
        <v>0.07149179766856269</v>
      </c>
      <c r="K79" s="1">
        <f t="shared" si="1"/>
        <v>0.07499785161701443</v>
      </c>
      <c r="L79" s="1">
        <f t="shared" si="2"/>
        <v>0.08516956366874899</v>
      </c>
      <c r="M79" s="1">
        <f t="shared" si="3"/>
        <v>0.09773362884685159</v>
      </c>
      <c r="N79" s="1">
        <f t="shared" si="4"/>
        <v>0.1007044832477485</v>
      </c>
      <c r="AD79" s="1">
        <f t="shared" si="5"/>
        <v>-2.04</v>
      </c>
    </row>
    <row r="80" spans="1:30" ht="14.25">
      <c r="A80" s="4">
        <v>19.7</v>
      </c>
      <c r="B80" s="4">
        <f>EXP((B2*1)+(C2*AD80)+(D2*AD80^2)+(E2*AD80^3)+(F2*sexm)+(G2*heightn)+(H2*weightn)+(I2*AD80*weightn)+(J2*parity1)+(K2*parity2)+(L2*parity3)+(M2*AD80*parity1)+(N2*AD80*parity2)+(O2*AD80*parity3))</f>
        <v>244.9622165700334</v>
      </c>
      <c r="C80" s="4">
        <f>EXP((B3*1)+(C3*AD80)+(D3*AD80^2)+(E3*AD80^3)+(F3*sexm)+(G3*heightn)+(H3*weightn)+(I3*AD80*weightn)+(J3*parity1)+(K3*parity2)+(L3*parity3)+(M3*AD80*parity1)+(N3*AD80*parity2)+(O3*AD80*parity3))</f>
        <v>256.9430546580159</v>
      </c>
      <c r="D80" s="4">
        <f>EXP((B4*1)+(C4*AD80)+(D4*AD80^2)+(E4*AD80^3)+(F4*sexm)+(G4*heightn)+(H4*weightn)+(I4*AD80*weightn)+(J4*parity1)+(K4*parity2)+(L4*parity3)+(M4*AD80*parity1)+(N4*AD80*parity2)+(O4*AD80*parity3))</f>
        <v>291.72708817158957</v>
      </c>
      <c r="E80" s="4">
        <f>EXP((B5*1)+(C5*AD80)+(D5*AD80^2)+(E5*AD80^3)+(F5*sexm)+(G5*heightn)+(H5*weightn)+(I5*AD80*weightn)+(J5*parity1)+(K5*parity2)+(L5*parity3)+(M5*AD80*parity1)+(N5*AD80*parity2)+(O5*AD80*parity3))</f>
        <v>334.6996785656269</v>
      </c>
      <c r="F80" s="4">
        <f>EXP((B6*1)+(C6*AD80)+(D6*AD80^2)+(E6*AD80^3)+(F6*sexm)+(G6*heightn)+(H6*weightn)+(I6*AD80*weightn)+(J6*parity1)+(K6*parity2)+(L6*parity3)+(M6*AD80*parity1)+(N6*AD80*parity2)+(O6*AD80*parity3))</f>
        <v>344.8143338707622</v>
      </c>
      <c r="G80" s="1">
        <v>-1</v>
      </c>
      <c r="H80" s="1"/>
      <c r="I80" s="4">
        <f t="shared" si="6"/>
        <v>19.7</v>
      </c>
      <c r="J80" s="1">
        <f t="shared" si="0"/>
        <v>0.07288156156318866</v>
      </c>
      <c r="K80" s="1">
        <f t="shared" si="1"/>
        <v>0.07644612021600546</v>
      </c>
      <c r="L80" s="1">
        <f t="shared" si="2"/>
        <v>0.0867951230762517</v>
      </c>
      <c r="M80" s="1">
        <f t="shared" si="3"/>
        <v>0.09958039884729016</v>
      </c>
      <c r="N80" s="1">
        <f t="shared" si="4"/>
        <v>0.10258972772924406</v>
      </c>
      <c r="AD80" s="1">
        <f t="shared" si="5"/>
        <v>-2.0300000000000002</v>
      </c>
    </row>
    <row r="81" spans="1:30" ht="14.25">
      <c r="A81" s="4">
        <v>19.8</v>
      </c>
      <c r="B81" s="4">
        <f>EXP((B2*1)+(C2*AD81)+(D2*AD81^2)+(E2*AD81^3)+(F2*sexm)+(G2*heightn)+(H2*weightn)+(I2*AD81*weightn)+(J2*parity1)+(K2*parity2)+(L2*parity3)+(M2*AD81*parity1)+(N2*AD81*parity2)+(O2*AD81*parity3))</f>
        <v>249.70322114774817</v>
      </c>
      <c r="C81" s="4">
        <f>EXP((B3*1)+(C3*AD81)+(D3*AD81^2)+(E3*AD81^3)+(F3*sexm)+(G3*heightn)+(H3*weightn)+(I3*AD81*weightn)+(J3*parity1)+(K3*parity2)+(L3*parity3)+(M3*AD81*parity1)+(N3*AD81*parity2)+(O3*AD81*parity3))</f>
        <v>261.8837042433522</v>
      </c>
      <c r="D81" s="4">
        <f>EXP((B4*1)+(C4*AD81)+(D4*AD81^2)+(E4*AD81^3)+(F4*sexm)+(G4*heightn)+(H4*weightn)+(I4*AD81*weightn)+(J4*parity1)+(K4*parity2)+(L4*parity3)+(M4*AD81*parity1)+(N4*AD81*parity2)+(O4*AD81*parity3))</f>
        <v>297.2719557025644</v>
      </c>
      <c r="E81" s="4">
        <f>EXP((B5*1)+(C5*AD81)+(D5*AD81^2)+(E5*AD81^3)+(F5*sexm)+(G5*heightn)+(H5*weightn)+(I5*AD81*weightn)+(J5*parity1)+(K5*parity2)+(L5*parity3)+(M5*AD81*parity1)+(N5*AD81*parity2)+(O5*AD81*parity3))</f>
        <v>340.9984371246354</v>
      </c>
      <c r="F81" s="4">
        <f>EXP((B6*1)+(C6*AD81)+(D6*AD81^2)+(E6*AD81^3)+(F6*sexm)+(G6*heightn)+(H6*weightn)+(I6*AD81*weightn)+(J6*parity1)+(K6*parity2)+(L6*parity3)+(M6*AD81*parity1)+(N6*AD81*parity2)+(O6*AD81*parity3))</f>
        <v>351.2450530753733</v>
      </c>
      <c r="G81" s="1">
        <v>-1</v>
      </c>
      <c r="H81" s="1"/>
      <c r="I81" s="4">
        <f t="shared" si="6"/>
        <v>19.8</v>
      </c>
      <c r="J81" s="1">
        <f t="shared" si="0"/>
        <v>0.07429211304267894</v>
      </c>
      <c r="K81" s="1">
        <f t="shared" si="1"/>
        <v>0.07791607040651936</v>
      </c>
      <c r="L81" s="1">
        <f t="shared" si="2"/>
        <v>0.08844484118370903</v>
      </c>
      <c r="M81" s="1">
        <f t="shared" si="3"/>
        <v>0.10145441585333237</v>
      </c>
      <c r="N81" s="1">
        <f t="shared" si="4"/>
        <v>0.10450300588360159</v>
      </c>
      <c r="AD81" s="1">
        <f t="shared" si="5"/>
        <v>-2.02</v>
      </c>
    </row>
    <row r="82" spans="1:30" ht="14.25">
      <c r="A82" s="4">
        <v>19.9</v>
      </c>
      <c r="B82" s="4">
        <f>EXP((B2*1)+(C2*AD82)+(D2*AD82^2)+(E2*AD82^3)+(F2*sexm)+(G2*heightn)+(H2*weightn)+(I2*AD82*weightn)+(J2*parity1)+(K2*parity2)+(L2*parity3)+(M2*AD82*parity1)+(N2*AD82*parity2)+(O2*AD82*parity3))</f>
        <v>254.51468535520993</v>
      </c>
      <c r="C82" s="4">
        <f>EXP((B3*1)+(C3*AD82)+(D3*AD82^2)+(E3*AD82^3)+(F3*sexm)+(G3*heightn)+(H3*weightn)+(I3*AD82*weightn)+(J3*parity1)+(K3*parity2)+(L3*parity3)+(M3*AD82*parity1)+(N3*AD82*parity2)+(O3*AD82*parity3))</f>
        <v>266.89785892128697</v>
      </c>
      <c r="D82" s="4">
        <f>EXP((B4*1)+(C4*AD82)+(D4*AD82^2)+(E4*AD82^3)+(F4*sexm)+(G4*heightn)+(H4*weightn)+(I4*AD82*weightn)+(J4*parity1)+(K4*parity2)+(L4*parity3)+(M4*AD82*parity1)+(N4*AD82*parity2)+(O4*AD82*parity3))</f>
        <v>302.89873385447845</v>
      </c>
      <c r="E82" s="4">
        <f>EXP((B5*1)+(C5*AD82)+(D5*AD82^2)+(E5*AD82^3)+(F5*sexm)+(G5*heightn)+(H5*weightn)+(I5*AD82*weightn)+(J5*parity1)+(K5*parity2)+(L5*parity3)+(M5*AD82*parity1)+(N5*AD82*parity2)+(O5*AD82*parity3))</f>
        <v>347.38957570493767</v>
      </c>
      <c r="F82" s="4">
        <f>EXP((B6*1)+(C6*AD82)+(D6*AD82^2)+(E6*AD82^3)+(F6*sexm)+(G6*heightn)+(H6*weightn)+(I6*AD82*weightn)+(J6*parity1)+(K6*parity2)+(L6*parity3)+(M6*AD82*parity1)+(N6*AD82*parity2)+(O6*AD82*parity3))</f>
        <v>357.7708627287981</v>
      </c>
      <c r="G82" s="1">
        <v>-1</v>
      </c>
      <c r="H82" s="1"/>
      <c r="I82" s="4">
        <f t="shared" si="6"/>
        <v>19.9</v>
      </c>
      <c r="J82" s="1">
        <f t="shared" si="0"/>
        <v>0.07572362778709647</v>
      </c>
      <c r="K82" s="1">
        <f t="shared" si="1"/>
        <v>0.07940788995307696</v>
      </c>
      <c r="L82" s="1">
        <f t="shared" si="2"/>
        <v>0.09011892947382656</v>
      </c>
      <c r="M82" s="1">
        <f t="shared" si="3"/>
        <v>0.1033559179152473</v>
      </c>
      <c r="N82" s="1">
        <f t="shared" si="4"/>
        <v>0.10644457550468539</v>
      </c>
      <c r="AD82" s="1">
        <f t="shared" si="5"/>
        <v>-2.0100000000000002</v>
      </c>
    </row>
    <row r="83" spans="1:30" ht="14.25">
      <c r="A83" s="4">
        <v>20</v>
      </c>
      <c r="B83" s="4">
        <f>EXP((B2*1)+(C2*AD83)+(D2*AD83^2)+(E2*AD83^3)+(F2*sexm)+(G2*heightn)+(H2*weightn)+(I2*AD83*weightn)+(J2*parity1)+(K2*parity2)+(L2*parity3)+(M2*AD83*parity1)+(N2*AD83*parity2)+(O2*AD83*parity3))</f>
        <v>259.3971955373923</v>
      </c>
      <c r="C83" s="4">
        <f>EXP((B3*1)+(C3*AD83)+(D3*AD83^2)+(E3*AD83^3)+(F3*sexm)+(G3*heightn)+(H3*weightn)+(I3*AD83*weightn)+(J3*parity1)+(K3*parity2)+(L3*parity3)+(M3*AD83*parity1)+(N3*AD83*parity2)+(O3*AD83*parity3))</f>
        <v>271.98614591968385</v>
      </c>
      <c r="D83" s="4">
        <f>EXP((B4*1)+(C4*AD83)+(D4*AD83^2)+(E4*AD83^3)+(F4*sexm)+(G4*heightn)+(H4*weightn)+(I4*AD83*weightn)+(J4*parity1)+(K4*parity2)+(L4*parity3)+(M4*AD83*parity1)+(N4*AD83*parity2)+(O4*AD83*parity3))</f>
        <v>308.608129739247</v>
      </c>
      <c r="E83" s="4">
        <f>EXP((B5*1)+(C5*AD83)+(D5*AD83^2)+(E5*AD83^3)+(F5*sexm)+(G5*heightn)+(H5*weightn)+(I5*AD83*weightn)+(J5*parity1)+(K5*parity2)+(L5*parity3)+(M5*AD83*parity1)+(N5*AD83*parity2)+(O5*AD83*parity3))</f>
        <v>353.87389033747854</v>
      </c>
      <c r="F83" s="4">
        <f>EXP((B6*1)+(C6*AD83)+(D6*AD83^2)+(E6*AD83^3)+(F6*sexm)+(G6*heightn)+(H6*weightn)+(I6*AD83*weightn)+(J6*parity1)+(K6*parity2)+(L6*parity3)+(M6*AD83*parity1)+(N6*AD83*parity2)+(O6*AD83*parity3))</f>
        <v>364.39262603765553</v>
      </c>
      <c r="G83" s="1">
        <v>-1</v>
      </c>
      <c r="H83" s="1"/>
      <c r="I83" s="4">
        <f t="shared" si="6"/>
        <v>20</v>
      </c>
      <c r="J83" s="1">
        <f t="shared" si="0"/>
        <v>0.07717628024676217</v>
      </c>
      <c r="K83" s="1">
        <f t="shared" si="1"/>
        <v>0.08092176546954385</v>
      </c>
      <c r="L83" s="1">
        <f t="shared" si="2"/>
        <v>0.09181759832770432</v>
      </c>
      <c r="M83" s="1">
        <f t="shared" si="3"/>
        <v>0.10528514186947087</v>
      </c>
      <c r="N83" s="1">
        <f t="shared" si="4"/>
        <v>0.10841469341514848</v>
      </c>
      <c r="AD83" s="1">
        <f t="shared" si="5"/>
        <v>-2</v>
      </c>
    </row>
    <row r="84" spans="1:30" ht="14.25">
      <c r="A84" s="4">
        <v>20.1</v>
      </c>
      <c r="B84" s="4">
        <f>EXP((B2*1)+(C2*AD84)+(D2*AD84^2)+(E2*AD84^3)+(F2*sexm)+(G2*heightn)+(H2*weightn)+(I2*AD84*weightn)+(J2*parity1)+(K2*parity2)+(L2*parity3)+(M2*AD84*parity1)+(N2*AD84*parity2)+(O2*AD84*parity3))</f>
        <v>264.35133369715766</v>
      </c>
      <c r="C84" s="4">
        <f>EXP((B3*1)+(C3*AD84)+(D3*AD84^2)+(E3*AD84^3)+(F3*sexm)+(G3*heightn)+(H3*weightn)+(I3*AD84*weightn)+(J3*parity1)+(K3*parity2)+(L3*parity3)+(M3*AD84*parity1)+(N3*AD84*parity2)+(O3*AD84*parity3))</f>
        <v>277.14918837899484</v>
      </c>
      <c r="D84" s="4">
        <f>EXP((B4*1)+(C4*AD84)+(D4*AD84^2)+(E4*AD84^3)+(F4*sexm)+(G4*heightn)+(H4*weightn)+(I4*AD84*weightn)+(J4*parity1)+(K4*parity2)+(L4*parity3)+(M4*AD84*parity1)+(N4*AD84*parity2)+(O4*AD84*parity3))</f>
        <v>314.40084653513367</v>
      </c>
      <c r="E84" s="4">
        <f>EXP((B5*1)+(C5*AD84)+(D5*AD84^2)+(E5*AD84^3)+(F5*sexm)+(G5*heightn)+(H5*weightn)+(I5*AD84*weightn)+(J5*parity1)+(K5*parity2)+(L5*parity3)+(M5*AD84*parity1)+(N5*AD84*parity2)+(O5*AD84*parity3))</f>
        <v>360.4521727122847</v>
      </c>
      <c r="F84" s="4">
        <f>EXP((B6*1)+(C6*AD84)+(D6*AD84^2)+(E6*AD84^3)+(F6*sexm)+(G6*heightn)+(H6*weightn)+(I6*AD84*weightn)+(J6*parity1)+(K6*parity2)+(L6*parity3)+(M6*AD84*parity1)+(N6*AD84*parity2)+(O6*AD84*parity3))</f>
        <v>371.1112026592883</v>
      </c>
      <c r="G84" s="1">
        <v>-1</v>
      </c>
      <c r="H84" s="1"/>
      <c r="I84" s="4">
        <f t="shared" si="6"/>
        <v>20.1</v>
      </c>
      <c r="J84" s="1">
        <f t="shared" si="0"/>
        <v>0.07865024358012486</v>
      </c>
      <c r="K84" s="1">
        <f t="shared" si="1"/>
        <v>0.0824578823536922</v>
      </c>
      <c r="L84" s="1">
        <f t="shared" si="2"/>
        <v>0.09354105695609582</v>
      </c>
      <c r="M84" s="1">
        <f t="shared" si="3"/>
        <v>0.10724232326092194</v>
      </c>
      <c r="N84" s="1">
        <f t="shared" si="4"/>
        <v>0.1104136153816573</v>
      </c>
      <c r="AD84" s="1">
        <f t="shared" si="5"/>
        <v>-1.9899999999999998</v>
      </c>
    </row>
    <row r="85" spans="1:30" ht="14.25">
      <c r="A85" s="4">
        <v>20.2</v>
      </c>
      <c r="B85" s="4">
        <f>EXP((B2*1)+(C2*AD85)+(D2*AD85^2)+(E2*AD85^3)+(F2*sexm)+(G2*heightn)+(H2*weightn)+(I2*AD85*weightn)+(J2*parity1)+(K2*parity2)+(L2*parity3)+(M2*AD85*parity1)+(N2*AD85*parity2)+(O2*AD85*parity3))</f>
        <v>269.37767728520134</v>
      </c>
      <c r="C85" s="4">
        <f>EXP((B3*1)+(C3*AD85)+(D3*AD85^2)+(E3*AD85^3)+(F3*sexm)+(G3*heightn)+(H3*weightn)+(I3*AD85*weightn)+(J3*parity1)+(K3*parity2)+(L3*parity3)+(M3*AD85*parity1)+(N3*AD85*parity2)+(O3*AD85*parity3))</f>
        <v>282.3876051305873</v>
      </c>
      <c r="D85" s="4">
        <f>EXP((B4*1)+(C4*AD85)+(D4*AD85^2)+(E4*AD85^3)+(F4*sexm)+(G4*heightn)+(H4*weightn)+(I4*AD85*weightn)+(J4*parity1)+(K4*parity2)+(L4*parity3)+(M4*AD85*parity1)+(N4*AD85*parity2)+(O4*AD85*parity3))</f>
        <v>320.2775832537353</v>
      </c>
      <c r="E85" s="4">
        <f>EXP((B5*1)+(C5*AD85)+(D5*AD85^2)+(E5*AD85^3)+(F5*sexm)+(G5*heightn)+(H5*weightn)+(I5*AD85*weightn)+(J5*parity1)+(K5*parity2)+(L5*parity3)+(M5*AD85*parity1)+(N5*AD85*parity2)+(O5*AD85*parity3))</f>
        <v>367.1252099149452</v>
      </c>
      <c r="F85" s="4">
        <f>EXP((B6*1)+(C6*AD85)+(D6*AD85^2)+(E6*AD85^3)+(F6*sexm)+(G6*heightn)+(H6*weightn)+(I6*AD85*weightn)+(J6*parity1)+(K6*parity2)+(L6*parity3)+(M6*AD85*parity1)+(N6*AD85*parity2)+(O6*AD85*parity3))</f>
        <v>377.9274484130439</v>
      </c>
      <c r="G85" s="1">
        <v>-1</v>
      </c>
      <c r="H85" s="1"/>
      <c r="I85" s="4">
        <f t="shared" si="6"/>
        <v>20.2</v>
      </c>
      <c r="J85" s="1">
        <f t="shared" si="0"/>
        <v>0.08014568959126517</v>
      </c>
      <c r="K85" s="1">
        <f t="shared" si="1"/>
        <v>0.08401642472124819</v>
      </c>
      <c r="L85" s="1">
        <f t="shared" si="2"/>
        <v>0.09528951333008102</v>
      </c>
      <c r="M85" s="1">
        <f t="shared" si="3"/>
        <v>0.10922769626459944</v>
      </c>
      <c r="N85" s="1">
        <f t="shared" si="4"/>
        <v>0.11244159602899167</v>
      </c>
      <c r="AD85" s="1">
        <f t="shared" si="5"/>
        <v>-1.98</v>
      </c>
    </row>
    <row r="86" spans="1:30" ht="14.25">
      <c r="A86" s="4">
        <v>20.3</v>
      </c>
      <c r="B86" s="4">
        <f>EXP((B2*1)+(C2*AD86)+(D2*AD86^2)+(E2*AD86^3)+(F2*sexm)+(G2*heightn)+(H2*weightn)+(I2*AD86*weightn)+(J2*parity1)+(K2*parity2)+(L2*parity3)+(M2*AD86*parity1)+(N2*AD86*parity2)+(O2*AD86*parity3))</f>
        <v>274.4767989888255</v>
      </c>
      <c r="C86" s="4">
        <f>EXP((B3*1)+(C3*AD86)+(D3*AD86^2)+(E3*AD86^3)+(F3*sexm)+(G3*heightn)+(H3*weightn)+(I3*AD86*weightn)+(J3*parity1)+(K3*parity2)+(L3*parity3)+(M3*AD86*parity1)+(N3*AD86*parity2)+(O3*AD86*parity3))</f>
        <v>287.702010473411</v>
      </c>
      <c r="D86" s="4">
        <f>EXP((B4*1)+(C4*AD86)+(D4*AD86^2)+(E4*AD86^3)+(F4*sexm)+(G4*heightn)+(H4*weightn)+(I4*AD86*weightn)+(J4*parity1)+(K4*parity2)+(L4*parity3)+(M4*AD86*parity1)+(N4*AD86*parity2)+(O4*AD86*parity3))</f>
        <v>326.2390345050633</v>
      </c>
      <c r="E86" s="4">
        <f>EXP((B5*1)+(C5*AD86)+(D5*AD86^2)+(E5*AD86^3)+(F5*sexm)+(G5*heightn)+(H5*weightn)+(I5*AD86*weightn)+(J5*parity1)+(K5*parity2)+(L5*parity3)+(M5*AD86*parity1)+(N5*AD86*parity2)+(O5*AD86*parity3))</f>
        <v>373.89378416073936</v>
      </c>
      <c r="F86" s="4">
        <f>EXP((B6*1)+(C6*AD86)+(D6*AD86^2)+(E6*AD86^3)+(F6*sexm)+(G6*heightn)+(H6*weightn)+(I6*AD86*weightn)+(J6*parity1)+(K6*parity2)+(L6*parity3)+(M6*AD86*parity1)+(N6*AD86*parity2)+(O6*AD86*parity3))</f>
        <v>384.84221498783614</v>
      </c>
      <c r="G86" s="1">
        <v>-1</v>
      </c>
      <c r="H86" s="1"/>
      <c r="I86" s="4">
        <f t="shared" si="6"/>
        <v>20.3</v>
      </c>
      <c r="J86" s="1">
        <f t="shared" si="0"/>
        <v>0.08166278866705112</v>
      </c>
      <c r="K86" s="1">
        <f t="shared" si="1"/>
        <v>0.08559757533944572</v>
      </c>
      <c r="L86" s="1">
        <f t="shared" si="2"/>
        <v>0.09706317411117292</v>
      </c>
      <c r="M86" s="1">
        <f t="shared" si="3"/>
        <v>0.11124149360647984</v>
      </c>
      <c r="N86" s="1">
        <f t="shared" si="4"/>
        <v>0.11449888875303804</v>
      </c>
      <c r="AD86" s="1">
        <f t="shared" si="5"/>
        <v>-1.97</v>
      </c>
    </row>
    <row r="87" spans="1:30" ht="14.25">
      <c r="A87" s="4">
        <v>20.4</v>
      </c>
      <c r="B87" s="4">
        <f>EXP((B2*1)+(C2*AD87)+(D2*AD87^2)+(E2*AD87^3)+(F2*sexm)+(G2*heightn)+(H2*weightn)+(I2*AD87*weightn)+(J2*parity1)+(K2*parity2)+(L2*parity3)+(M2*AD87*parity1)+(N2*AD87*parity2)+(O2*AD87*parity3))</f>
        <v>279.64926651961804</v>
      </c>
      <c r="C87" s="4">
        <f>EXP((B3*1)+(C3*AD87)+(D3*AD87^2)+(E3*AD87^3)+(F3*sexm)+(G3*heightn)+(H3*weightn)+(I3*AD87*weightn)+(J3*parity1)+(K3*parity2)+(L3*parity3)+(M3*AD87*parity1)+(N3*AD87*parity2)+(O3*AD87*parity3))</f>
        <v>293.09301394907635</v>
      </c>
      <c r="D87" s="4">
        <f>EXP((B4*1)+(C4*AD87)+(D4*AD87^2)+(E4*AD87^3)+(F4*sexm)+(G4*heightn)+(H4*weightn)+(I4*AD87*weightn)+(J4*parity1)+(K4*parity2)+(L4*parity3)+(M4*AD87*parity1)+(N4*AD87*parity2)+(O4*AD87*parity3))</f>
        <v>332.28589026078714</v>
      </c>
      <c r="E87" s="4">
        <f>EXP((B5*1)+(C5*AD87)+(D5*AD87^2)+(E5*AD87^3)+(F5*sexm)+(G5*heightn)+(H5*weightn)+(I5*AD87*weightn)+(J5*parity1)+(K5*parity2)+(L5*parity3)+(M5*AD87*parity1)+(N5*AD87*parity2)+(O5*AD87*parity3))</f>
        <v>380.758672526474</v>
      </c>
      <c r="F87" s="4">
        <f>EXP((B6*1)+(C6*AD87)+(D6*AD87^2)+(E6*AD87^3)+(F6*sexm)+(G6*heightn)+(H6*weightn)+(I6*AD87*weightn)+(J6*parity1)+(K6*parity2)+(L6*parity3)+(M6*AD87*parity1)+(N6*AD87*parity2)+(O6*AD87*parity3))</f>
        <v>391.856349646026</v>
      </c>
      <c r="G87" s="1">
        <v>-1</v>
      </c>
      <c r="H87" s="1"/>
      <c r="I87" s="4">
        <f t="shared" si="6"/>
        <v>20.4</v>
      </c>
      <c r="J87" s="1">
        <f aca="true" t="shared" si="7" ref="J87:J150">B87/EFW40</f>
        <v>0.08320170971396806</v>
      </c>
      <c r="K87" s="1">
        <f aca="true" t="shared" si="8" ref="K87:K150">C87/EFW40</f>
        <v>0.08720151556010722</v>
      </c>
      <c r="L87" s="1">
        <f aca="true" t="shared" si="9" ref="L87:L150">D87/EFW40</f>
        <v>0.09886224458087743</v>
      </c>
      <c r="M87" s="1">
        <f aca="true" t="shared" si="10" ref="M87:M150">E87/EFW40</f>
        <v>0.11328394648373272</v>
      </c>
      <c r="N87" s="1">
        <f aca="true" t="shared" si="11" ref="N87:N150">F87/EFW40</f>
        <v>0.11658574563268752</v>
      </c>
      <c r="AD87" s="1">
        <f aca="true" t="shared" si="12" ref="AD87:AD150">(A87-40)/10</f>
        <v>-1.9600000000000002</v>
      </c>
    </row>
    <row r="88" spans="1:30" ht="14.25">
      <c r="A88" s="4">
        <v>20.5</v>
      </c>
      <c r="B88" s="4">
        <f>EXP((B2*1)+(C2*AD88)+(D2*AD88^2)+(E2*AD88^3)+(F2*sexm)+(G2*heightn)+(H2*weightn)+(I2*AD88*weightn)+(J2*parity1)+(K2*parity2)+(L2*parity3)+(M2*AD88*parity1)+(N2*AD88*parity2)+(O2*AD88*parity3))</f>
        <v>284.8956424001157</v>
      </c>
      <c r="C88" s="4">
        <f>EXP((B3*1)+(C3*AD88)+(D3*AD88^2)+(E3*AD88^3)+(F3*sexm)+(G3*heightn)+(H3*weightn)+(I3*AD88*weightn)+(J3*parity1)+(K3*parity2)+(L3*parity3)+(M3*AD88*parity1)+(N3*AD88*parity2)+(O3*AD88*parity3))</f>
        <v>298.56122011541095</v>
      </c>
      <c r="D88" s="4">
        <f>EXP((B4*1)+(C4*AD88)+(D4*AD88^2)+(E4*AD88^3)+(F4*sexm)+(G4*heightn)+(H4*weightn)+(I4*AD88*weightn)+(J4*parity1)+(K4*parity2)+(L4*parity3)+(M4*AD88*parity1)+(N4*AD88*parity2)+(O4*AD88*parity3))</f>
        <v>338.4188356157144</v>
      </c>
      <c r="E88" s="4">
        <f>EXP((B5*1)+(C5*AD88)+(D5*AD88^2)+(E5*AD88^3)+(F5*sexm)+(G5*heightn)+(H5*weightn)+(I5*AD88*weightn)+(J5*parity1)+(K5*parity2)+(L5*parity3)+(M5*AD88*parity1)+(N5*AD88*parity2)+(O5*AD88*parity3))</f>
        <v>387.7206466801205</v>
      </c>
      <c r="F88" s="4">
        <f>EXP((B6*1)+(C6*AD88)+(D6*AD88^2)+(E6*AD88^3)+(F6*sexm)+(G6*heightn)+(H6*weightn)+(I6*AD88*weightn)+(J6*parity1)+(K6*parity2)+(L6*parity3)+(M6*AD88*parity1)+(N6*AD88*parity2)+(O6*AD88*parity3))</f>
        <v>398.97069492368627</v>
      </c>
      <c r="G88" s="1">
        <v>-1</v>
      </c>
      <c r="H88" s="1"/>
      <c r="I88" s="4">
        <f aca="true" t="shared" si="13" ref="I88:I151">A88</f>
        <v>20.5</v>
      </c>
      <c r="J88" s="1">
        <f t="shared" si="7"/>
        <v>0.08476262009464632</v>
      </c>
      <c r="K88" s="1">
        <f t="shared" si="8"/>
        <v>0.08882842525227186</v>
      </c>
      <c r="L88" s="1">
        <f t="shared" si="9"/>
        <v>0.10068692856972848</v>
      </c>
      <c r="M88" s="1">
        <f t="shared" si="10"/>
        <v>0.11535528448428209</v>
      </c>
      <c r="N88" s="1">
        <f t="shared" si="11"/>
        <v>0.1187024173406582</v>
      </c>
      <c r="AD88" s="1">
        <f t="shared" si="12"/>
        <v>-1.95</v>
      </c>
    </row>
    <row r="89" spans="1:30" ht="14.25">
      <c r="A89" s="4">
        <v>20.6</v>
      </c>
      <c r="B89" s="4">
        <f>EXP((B2*1)+(C2*AD89)+(D2*AD89^2)+(E2*AD89^3)+(F2*sexm)+(G2*heightn)+(H2*weightn)+(I2*AD89*weightn)+(J2*parity1)+(K2*parity2)+(L2*parity3)+(M2*AD89*parity1)+(N2*AD89*parity2)+(O2*AD89*parity3))</f>
        <v>290.21648374952036</v>
      </c>
      <c r="C89" s="4">
        <f>EXP((B3*1)+(C3*AD89)+(D3*AD89^2)+(E3*AD89^3)+(F3*sexm)+(G3*heightn)+(H3*weightn)+(I3*AD89*weightn)+(J3*parity1)+(K3*parity2)+(L3*parity3)+(M3*AD89*parity1)+(N3*AD89*parity2)+(O3*AD89*parity3))</f>
        <v>304.1072283185653</v>
      </c>
      <c r="D89" s="4">
        <f>EXP((B4*1)+(C4*AD89)+(D4*AD89^2)+(E4*AD89^3)+(F4*sexm)+(G4*heightn)+(H4*weightn)+(I4*AD89*weightn)+(J4*parity1)+(K4*parity2)+(L4*parity3)+(M4*AD89*parity1)+(N4*AD89*parity2)+(O4*AD89*parity3))</f>
        <v>344.63855054755896</v>
      </c>
      <c r="E89" s="4">
        <f>EXP((B5*1)+(C5*AD89)+(D5*AD89^2)+(E5*AD89^3)+(F5*sexm)+(G5*heightn)+(H5*weightn)+(I5*AD89*weightn)+(J5*parity1)+(K5*parity2)+(L5*parity3)+(M5*AD89*parity1)+(N5*AD89*parity2)+(O5*AD89*parity3))</f>
        <v>394.7804726083016</v>
      </c>
      <c r="F89" s="4">
        <f>EXP((B6*1)+(C6*AD89)+(D6*AD89^2)+(E6*AD89^3)+(F6*sexm)+(G6*heightn)+(H6*weightn)+(I6*AD89*weightn)+(J6*parity1)+(K6*parity2)+(L6*parity3)+(M6*AD89*parity1)+(N6*AD89*parity2)+(O6*AD89*parity3))</f>
        <v>406.1860883272991</v>
      </c>
      <c r="G89" s="1">
        <v>-1</v>
      </c>
      <c r="H89" s="1"/>
      <c r="I89" s="4">
        <f t="shared" si="13"/>
        <v>20.6</v>
      </c>
      <c r="J89" s="1">
        <f t="shared" si="7"/>
        <v>0.0863456855641071</v>
      </c>
      <c r="K89" s="1">
        <f t="shared" si="8"/>
        <v>0.09047848273439212</v>
      </c>
      <c r="L89" s="1">
        <f t="shared" si="9"/>
        <v>0.10253742838581387</v>
      </c>
      <c r="M89" s="1">
        <f t="shared" si="10"/>
        <v>0.11745573550572777</v>
      </c>
      <c r="N89" s="1">
        <f t="shared" si="11"/>
        <v>0.12084915305325611</v>
      </c>
      <c r="AD89" s="1">
        <f t="shared" si="12"/>
        <v>-1.94</v>
      </c>
    </row>
    <row r="90" spans="1:30" ht="14.25">
      <c r="A90" s="4">
        <v>20.7</v>
      </c>
      <c r="B90" s="4">
        <f>EXP((B2*1)+(C2*AD90)+(D2*AD90^2)+(E2*AD90^3)+(F2*sexm)+(G2*heightn)+(H2*weightn)+(I2*AD90*weightn)+(J2*parity1)+(K2*parity2)+(L2*parity3)+(M2*AD90*parity1)+(N2*AD90*parity2)+(O2*AD90*parity3))</f>
        <v>295.61234206855056</v>
      </c>
      <c r="C90" s="4">
        <f>EXP((B3*1)+(C3*AD90)+(D3*AD90^2)+(E3*AD90^3)+(F3*sexm)+(G3*heightn)+(H3*weightn)+(I3*AD90*weightn)+(J3*parity1)+(K3*parity2)+(L3*parity3)+(M3*AD90*parity1)+(N3*AD90*parity2)+(O3*AD90*parity3))</f>
        <v>309.73163246374804</v>
      </c>
      <c r="D90" s="4">
        <f>EXP((B4*1)+(C4*AD90)+(D4*AD90^2)+(E4*AD90^3)+(F4*sexm)+(G4*heightn)+(H4*weightn)+(I4*AD90*weightn)+(J4*parity1)+(K4*parity2)+(L4*parity3)+(M4*AD90*parity1)+(N4*AD90*parity2)+(O4*AD90*parity3))</f>
        <v>350.94570967509765</v>
      </c>
      <c r="E90" s="4">
        <f>EXP((B5*1)+(C5*AD90)+(D5*AD90^2)+(E5*AD90^3)+(F5*sexm)+(G5*heightn)+(H5*weightn)+(I5*AD90*weightn)+(J5*parity1)+(K5*parity2)+(L5*parity3)+(M5*AD90*parity1)+(N5*AD90*parity2)+(O5*AD90*parity3))</f>
        <v>401.9389103417228</v>
      </c>
      <c r="F90" s="4">
        <f>EXP((B6*1)+(C6*AD90)+(D6*AD90^2)+(E6*AD90^3)+(F6*sexm)+(G6*heightn)+(H6*weightn)+(I6*AD90*weightn)+(J6*parity1)+(K6*parity2)+(L6*parity3)+(M6*AD90*parity1)+(N6*AD90*parity2)+(O6*AD90*parity3))</f>
        <v>413.5033620269622</v>
      </c>
      <c r="G90" s="1">
        <v>-1</v>
      </c>
      <c r="H90" s="1"/>
      <c r="I90" s="4">
        <f t="shared" si="13"/>
        <v>20.7</v>
      </c>
      <c r="J90" s="1">
        <f t="shared" si="7"/>
        <v>0.08795107020575127</v>
      </c>
      <c r="K90" s="1">
        <f t="shared" si="8"/>
        <v>0.09215186470612241</v>
      </c>
      <c r="L90" s="1">
        <f t="shared" si="9"/>
        <v>0.10441394474282159</v>
      </c>
      <c r="M90" s="1">
        <f t="shared" si="10"/>
        <v>0.1195855256736553</v>
      </c>
      <c r="N90" s="1">
        <f t="shared" si="11"/>
        <v>0.12302620035909738</v>
      </c>
      <c r="AD90" s="1">
        <f t="shared" si="12"/>
        <v>-1.9300000000000002</v>
      </c>
    </row>
    <row r="91" spans="1:30" ht="14.25">
      <c r="A91" s="4">
        <v>20.8</v>
      </c>
      <c r="B91" s="4">
        <f>EXP((B2*1)+(C2*AD91)+(D2*AD91^2)+(E2*AD91^3)+(F2*sexm)+(G2*heightn)+(H2*weightn)+(I2*AD91*weightn)+(J2*parity1)+(K2*parity2)+(L2*parity3)+(M2*AD91*parity1)+(N2*AD91*parity2)+(O2*AD91*parity3))</f>
        <v>301.0837630235028</v>
      </c>
      <c r="C91" s="4">
        <f>EXP((B3*1)+(C3*AD91)+(D3*AD91^2)+(E3*AD91^3)+(F3*sexm)+(G3*heightn)+(H3*weightn)+(I3*AD91*weightn)+(J3*parity1)+(K3*parity2)+(L3*parity3)+(M3*AD91*parity1)+(N3*AD91*parity2)+(O3*AD91*parity3))</f>
        <v>315.4350207846512</v>
      </c>
      <c r="D91" s="4">
        <f>EXP((B4*1)+(C4*AD91)+(D4*AD91^2)+(E4*AD91^3)+(F4*sexm)+(G4*heightn)+(H4*weightn)+(I4*AD91*weightn)+(J4*parity1)+(K4*parity2)+(L4*parity3)+(M4*AD91*parity1)+(N4*AD91*parity2)+(O4*AD91*parity3))</f>
        <v>357.3409820147571</v>
      </c>
      <c r="E91" s="4">
        <f>EXP((B5*1)+(C5*AD91)+(D5*AD91^2)+(E5*AD91^3)+(F5*sexm)+(G5*heightn)+(H5*weightn)+(I5*AD91*weightn)+(J5*parity1)+(K5*parity2)+(L5*parity3)+(M5*AD91*parity1)+(N5*AD91*parity2)+(O5*AD91*parity3))</f>
        <v>409.1967136786178</v>
      </c>
      <c r="F91" s="4">
        <f>EXP((B6*1)+(C6*AD91)+(D6*AD91^2)+(E6*AD91^3)+(F6*sexm)+(G6*heightn)+(H6*weightn)+(I6*AD91*weightn)+(J6*parity1)+(K6*parity2)+(L6*parity3)+(M6*AD91*parity1)+(N6*AD91*parity2)+(O6*AD91*parity3))</f>
        <v>420.9233425461425</v>
      </c>
      <c r="G91" s="1">
        <v>-1</v>
      </c>
      <c r="H91" s="1"/>
      <c r="I91" s="4">
        <f t="shared" si="13"/>
        <v>20.8</v>
      </c>
      <c r="J91" s="1">
        <f t="shared" si="7"/>
        <v>0.0895789363671128</v>
      </c>
      <c r="K91" s="1">
        <f t="shared" si="8"/>
        <v>0.09384874617971832</v>
      </c>
      <c r="L91" s="1">
        <f t="shared" si="9"/>
        <v>0.10631667668761927</v>
      </c>
      <c r="M91" s="1">
        <f t="shared" si="10"/>
        <v>0.12174487925935493</v>
      </c>
      <c r="N91" s="1">
        <f t="shared" si="11"/>
        <v>0.1252338051668033</v>
      </c>
      <c r="AD91" s="1">
        <f t="shared" si="12"/>
        <v>-1.92</v>
      </c>
    </row>
    <row r="92" spans="1:30" ht="14.25">
      <c r="A92" s="4">
        <v>20.9</v>
      </c>
      <c r="B92" s="4">
        <f>EXP((B2*1)+(C2*AD92)+(D2*AD92^2)+(E2*AD92^3)+(F2*sexm)+(G2*heightn)+(H2*weightn)+(I2*AD92*weightn)+(J2*parity1)+(K2*parity2)+(L2*parity3)+(M2*AD92*parity1)+(N2*AD92*parity2)+(O2*AD92*parity3))</f>
        <v>306.63128622960085</v>
      </c>
      <c r="C92" s="4">
        <f>EXP((B3*1)+(C3*AD92)+(D3*AD92^2)+(E3*AD92^3)+(F3*sexm)+(G3*heightn)+(H3*weightn)+(I3*AD92*weightn)+(J3*parity1)+(K3*parity2)+(L3*parity3)+(M3*AD92*parity1)+(N3*AD92*parity2)+(O3*AD92*parity3))</f>
        <v>321.21797561165477</v>
      </c>
      <c r="D92" s="4">
        <f>EXP((B4*1)+(C4*AD92)+(D4*AD92^2)+(E4*AD92^3)+(F4*sexm)+(G4*heightn)+(H4*weightn)+(I4*AD92*weightn)+(J4*parity1)+(K4*parity2)+(L4*parity3)+(M4*AD92*parity1)+(N4*AD92*parity2)+(O4*AD92*parity3))</f>
        <v>363.8250307357227</v>
      </c>
      <c r="E92" s="4">
        <f>EXP((B5*1)+(C5*AD92)+(D5*AD92^2)+(E5*AD92^3)+(F5*sexm)+(G5*heightn)+(H5*weightn)+(I5*AD92*weightn)+(J5*parity1)+(K5*parity2)+(L5*parity3)+(M5*AD92*parity1)+(N5*AD92*parity2)+(O5*AD92*parity3))</f>
        <v>416.55462990628484</v>
      </c>
      <c r="F92" s="4">
        <f>EXP((B6*1)+(C6*AD92)+(D6*AD92^2)+(E6*AD92^3)+(F6*sexm)+(G6*heightn)+(H6*weightn)+(I6*AD92*weightn)+(J6*parity1)+(K6*parity2)+(L6*parity3)+(M6*AD92*parity1)+(N6*AD92*parity2)+(O6*AD92*parity3))</f>
        <v>428.4468504480649</v>
      </c>
      <c r="G92" s="1">
        <v>-1</v>
      </c>
      <c r="H92" s="1"/>
      <c r="I92" s="4">
        <f t="shared" si="13"/>
        <v>20.9</v>
      </c>
      <c r="J92" s="1">
        <f t="shared" si="7"/>
        <v>0.09122944459540057</v>
      </c>
      <c r="K92" s="1">
        <f t="shared" si="8"/>
        <v>0.0955693004110722</v>
      </c>
      <c r="L92" s="1">
        <f t="shared" si="9"/>
        <v>0.10824582152739362</v>
      </c>
      <c r="M92" s="1">
        <f t="shared" si="10"/>
        <v>0.12393401859697267</v>
      </c>
      <c r="N92" s="1">
        <f t="shared" si="11"/>
        <v>0.12747221161169406</v>
      </c>
      <c r="AD92" s="1">
        <f t="shared" si="12"/>
        <v>-1.9100000000000001</v>
      </c>
    </row>
    <row r="93" spans="1:30" ht="14.25">
      <c r="A93" s="4">
        <v>21</v>
      </c>
      <c r="B93" s="4">
        <f>EXP((B2*1)+(C2*AD93)+(D2*AD93^2)+(E2*AD93^3)+(F2*sexm)+(G2*heightn)+(H2*weightn)+(I2*AD93*weightn)+(J2*parity1)+(K2*parity2)+(L2*parity3)+(M2*AD93*parity1)+(N2*AD93*parity2)+(O2*AD93*parity3))</f>
        <v>312.25544503372146</v>
      </c>
      <c r="C93" s="4">
        <f>EXP((B3*1)+(C3*AD93)+(D3*AD93^2)+(E3*AD93^3)+(F3*sexm)+(G3*heightn)+(H3*weightn)+(I3*AD93*weightn)+(J3*parity1)+(K3*parity2)+(L3*parity3)+(M3*AD93*parity1)+(N3*AD93*parity2)+(O3*AD93*parity3))</f>
        <v>327.0810731388845</v>
      </c>
      <c r="D93" s="4">
        <f>EXP((B4*1)+(C4*AD93)+(D4*AD93^2)+(E4*AD93^3)+(F4*sexm)+(G4*heightn)+(H4*weightn)+(I4*AD93*weightn)+(J4*parity1)+(K4*parity2)+(L4*parity3)+(M4*AD93*parity1)+(N4*AD93*parity2)+(O4*AD93*parity3))</f>
        <v>370.39851291364835</v>
      </c>
      <c r="E93" s="4">
        <f>EXP((B5*1)+(C5*AD93)+(D5*AD93^2)+(E5*AD93^3)+(F5*sexm)+(G5*heightn)+(H5*weightn)+(I5*AD93*weightn)+(J5*parity1)+(K5*parity2)+(L5*parity3)+(M5*AD93*parity1)+(N5*AD93*parity2)+(O5*AD93*parity3))</f>
        <v>424.0133995207995</v>
      </c>
      <c r="F93" s="4">
        <f>EXP((B6*1)+(C6*AD93)+(D6*AD93^2)+(E6*AD93^3)+(F6*sexm)+(G6*heightn)+(H6*weightn)+(I6*AD93*weightn)+(J6*parity1)+(K6*parity2)+(L6*parity3)+(M6*AD93*parity1)+(N6*AD93*parity2)+(O6*AD93*parity3))</f>
        <v>436.07470001879165</v>
      </c>
      <c r="G93" s="1">
        <v>-1</v>
      </c>
      <c r="H93" s="1"/>
      <c r="I93" s="4">
        <f t="shared" si="13"/>
        <v>21</v>
      </c>
      <c r="J93" s="1">
        <f t="shared" si="7"/>
        <v>0.09290275357285456</v>
      </c>
      <c r="K93" s="1">
        <f t="shared" si="8"/>
        <v>0.09731369883040805</v>
      </c>
      <c r="L93" s="1">
        <f t="shared" si="9"/>
        <v>0.11020157475637392</v>
      </c>
      <c r="M93" s="1">
        <f t="shared" si="10"/>
        <v>0.12615316400011886</v>
      </c>
      <c r="N93" s="1">
        <f t="shared" si="11"/>
        <v>0.12974166196149822</v>
      </c>
      <c r="AD93" s="1">
        <f t="shared" si="12"/>
        <v>-1.9</v>
      </c>
    </row>
    <row r="94" spans="1:30" ht="14.25">
      <c r="A94" s="4">
        <v>21.1</v>
      </c>
      <c r="B94" s="4">
        <f>EXP((B2*1)+(C2*AD94)+(D2*AD94^2)+(E2*AD94^3)+(F2*sexm)+(G2*heightn)+(H2*weightn)+(I2*AD94*weightn)+(J2*parity1)+(K2*parity2)+(L2*parity3)+(M2*AD94*parity1)+(N2*AD94*parity2)+(O2*AD94*parity3))</f>
        <v>317.9567662965639</v>
      </c>
      <c r="C94" s="4">
        <f>EXP((B3*1)+(C3*AD94)+(D3*AD94^2)+(E3*AD94^3)+(F3*sexm)+(G3*heightn)+(H3*weightn)+(I3*AD94*weightn)+(J3*parity1)+(K3*parity2)+(L3*parity3)+(M3*AD94*parity1)+(N3*AD94*parity2)+(O3*AD94*parity3))</f>
        <v>333.02488319019454</v>
      </c>
      <c r="D94" s="4">
        <f>EXP((B4*1)+(C4*AD94)+(D4*AD94^2)+(E4*AD94^3)+(F4*sexm)+(G4*heightn)+(H4*weightn)+(I4*AD94*weightn)+(J4*parity1)+(K4*parity2)+(L4*parity3)+(M4*AD94*parity1)+(N4*AD94*parity2)+(O4*AD94*parity3))</f>
        <v>377.0620792830296</v>
      </c>
      <c r="E94" s="4">
        <f>EXP((B5*1)+(C5*AD94)+(D5*AD94^2)+(E5*AD94^3)+(F5*sexm)+(G5*heightn)+(H5*weightn)+(I5*AD94*weightn)+(J5*parity1)+(K5*parity2)+(L5*parity3)+(M5*AD94*parity1)+(N5*AD94*parity2)+(O5*AD94*parity3))</f>
        <v>431.5737559449876</v>
      </c>
      <c r="F94" s="4">
        <f>EXP((B6*1)+(C6*AD94)+(D6*AD94^2)+(E6*AD94^3)+(F6*sexm)+(G6*heightn)+(H6*weightn)+(I6*AD94*weightn)+(J6*parity1)+(K6*parity2)+(L6*parity3)+(M6*AD94*parity1)+(N6*AD94*parity2)+(O6*AD94*parity3))</f>
        <v>443.8076989470621</v>
      </c>
      <c r="G94" s="1">
        <v>-1</v>
      </c>
      <c r="H94" s="1"/>
      <c r="I94" s="4">
        <f t="shared" si="13"/>
        <v>21.1</v>
      </c>
      <c r="J94" s="1">
        <f t="shared" si="7"/>
        <v>0.09459902005193654</v>
      </c>
      <c r="K94" s="1">
        <f t="shared" si="8"/>
        <v>0.09908211097265614</v>
      </c>
      <c r="L94" s="1">
        <f t="shared" si="9"/>
        <v>0.11218412998215752</v>
      </c>
      <c r="M94" s="1">
        <f t="shared" si="10"/>
        <v>0.1284025336779589</v>
      </c>
      <c r="N94" s="1">
        <f t="shared" si="11"/>
        <v>0.1320423965210979</v>
      </c>
      <c r="AD94" s="1">
        <f t="shared" si="12"/>
        <v>-1.89</v>
      </c>
    </row>
    <row r="95" spans="1:30" ht="14.25">
      <c r="A95" s="4">
        <v>21.2</v>
      </c>
      <c r="B95" s="4">
        <f>EXP((B2*1)+(C2*AD95)+(D2*AD95^2)+(E2*AD95^3)+(F2*sexm)+(G2*heightn)+(H2*weightn)+(I2*AD95*weightn)+(J2*parity1)+(K2*parity2)+(L2*parity3)+(M2*AD95*parity1)+(N2*AD95*parity2)+(O2*AD95*parity3))</f>
        <v>323.735770174363</v>
      </c>
      <c r="C95" s="4">
        <f>EXP((B3*1)+(C3*AD95)+(D3*AD95^2)+(E3*AD95^3)+(F3*sexm)+(G3*heightn)+(H3*weightn)+(I3*AD95*weightn)+(J3*parity1)+(K3*parity2)+(L3*parity3)+(M3*AD95*parity1)+(N3*AD95*parity2)+(O3*AD95*parity3))</f>
        <v>339.04996898416476</v>
      </c>
      <c r="D95" s="4">
        <f>EXP((B4*1)+(C4*AD95)+(D4*AD95^2)+(E4*AD95^3)+(F4*sexm)+(G4*heightn)+(H4*weightn)+(I4*AD95*weightn)+(J4*parity1)+(K4*parity2)+(L4*parity3)+(M4*AD95*parity1)+(N4*AD95*parity2)+(O4*AD95*parity3))</f>
        <v>383.8163739883325</v>
      </c>
      <c r="E95" s="4">
        <f>EXP((B5*1)+(C5*AD95)+(D5*AD95^2)+(E5*AD95^3)+(F5*sexm)+(G5*heightn)+(H5*weightn)+(I5*AD95*weightn)+(J5*parity1)+(K5*parity2)+(L5*parity3)+(M5*AD95*parity1)+(N5*AD95*parity2)+(O5*AD95*parity3))</f>
        <v>439.2364252447355</v>
      </c>
      <c r="F95" s="4">
        <f>EXP((B6*1)+(C6*AD95)+(D6*AD95^2)+(E6*AD95^3)+(F6*sexm)+(G6*heightn)+(H6*weightn)+(I6*AD95*weightn)+(J6*parity1)+(K6*parity2)+(L6*parity3)+(M6*AD95*parity1)+(N6*AD95*parity2)+(O6*AD95*parity3))</f>
        <v>451.6466480009774</v>
      </c>
      <c r="G95" s="1">
        <v>-1</v>
      </c>
      <c r="H95" s="1"/>
      <c r="I95" s="4">
        <f t="shared" si="13"/>
        <v>21.2</v>
      </c>
      <c r="J95" s="1">
        <f t="shared" si="7"/>
        <v>0.096318398790385</v>
      </c>
      <c r="K95" s="1">
        <f t="shared" si="8"/>
        <v>0.10087470440753467</v>
      </c>
      <c r="L95" s="1">
        <f t="shared" si="9"/>
        <v>0.11419367885166537</v>
      </c>
      <c r="M95" s="1">
        <f t="shared" si="10"/>
        <v>0.1306823436508094</v>
      </c>
      <c r="N95" s="1">
        <f t="shared" si="11"/>
        <v>0.13437465353633554</v>
      </c>
      <c r="AD95" s="1">
        <f t="shared" si="12"/>
        <v>-1.8800000000000001</v>
      </c>
    </row>
    <row r="96" spans="1:30" ht="14.25">
      <c r="A96" s="4">
        <v>21.3</v>
      </c>
      <c r="B96" s="4">
        <f>EXP((B2*1)+(C2*AD96)+(D2*AD96^2)+(E2*AD96^3)+(F2*sexm)+(G2*heightn)+(H2*weightn)+(I2*AD96*weightn)+(J2*parity1)+(K2*parity2)+(L2*parity3)+(M2*AD96*parity1)+(N2*AD96*parity2)+(O2*AD96*parity3))</f>
        <v>329.5929699002132</v>
      </c>
      <c r="C96" s="4">
        <f>EXP((B3*1)+(C3*AD96)+(D3*AD96^2)+(E3*AD96^3)+(F3*sexm)+(G3*heightn)+(H3*weightn)+(I3*AD96*weightn)+(J3*parity1)+(K3*parity2)+(L3*parity3)+(M3*AD96*parity1)+(N3*AD96*parity2)+(O3*AD96*parity3))</f>
        <v>345.15688689819353</v>
      </c>
      <c r="D96" s="4">
        <f>EXP((B4*1)+(C4*AD96)+(D4*AD96^2)+(E4*AD96^3)+(F4*sexm)+(G4*heightn)+(H4*weightn)+(I4*AD96*weightn)+(J4*parity1)+(K4*parity2)+(L4*parity3)+(M4*AD96*parity1)+(N4*AD96*parity2)+(O4*AD96*parity3))</f>
        <v>390.66203433395305</v>
      </c>
      <c r="E96" s="4">
        <f>EXP((B5*1)+(C5*AD96)+(D5*AD96^2)+(E5*AD96^3)+(F5*sexm)+(G5*heightn)+(H5*weightn)+(I5*AD96*weightn)+(J5*parity1)+(K5*parity2)+(L5*parity3)+(M5*AD96*parity1)+(N5*AD96*parity2)+(O5*AD96*parity3))</f>
        <v>447.0021258437363</v>
      </c>
      <c r="F96" s="4">
        <f>EXP((B6*1)+(C6*AD96)+(D6*AD96^2)+(E6*AD96^3)+(F6*sexm)+(G6*heightn)+(H6*weightn)+(I6*AD96*weightn)+(J6*parity1)+(K6*parity2)+(L6*parity3)+(M6*AD96*parity1)+(N6*AD96*parity2)+(O6*AD96*parity3))</f>
        <v>459.59234070159374</v>
      </c>
      <c r="G96" s="1">
        <v>-1</v>
      </c>
      <c r="H96" s="1"/>
      <c r="I96" s="4">
        <f t="shared" si="13"/>
        <v>21.3</v>
      </c>
      <c r="J96" s="1">
        <f t="shared" si="7"/>
        <v>0.09806104248615428</v>
      </c>
      <c r="K96" s="1">
        <f t="shared" si="8"/>
        <v>0.10269164466936227</v>
      </c>
      <c r="L96" s="1">
        <f t="shared" si="9"/>
        <v>0.11623041097674959</v>
      </c>
      <c r="M96" s="1">
        <f t="shared" si="10"/>
        <v>0.1329928076652692</v>
      </c>
      <c r="N96" s="1">
        <f t="shared" si="11"/>
        <v>0.13673866909690094</v>
      </c>
      <c r="AD96" s="1">
        <f t="shared" si="12"/>
        <v>-1.8699999999999999</v>
      </c>
    </row>
    <row r="97" spans="1:30" ht="14.25">
      <c r="A97" s="4">
        <v>21.4</v>
      </c>
      <c r="B97" s="4">
        <f>EXP((B2*1)+(C2*AD97)+(D2*AD97^2)+(E2*AD97^3)+(F2*sexm)+(G2*heightn)+(H2*weightn)+(I2*AD97*weightn)+(J2*parity1)+(K2*parity2)+(L2*parity3)+(M2*AD97*parity1)+(N2*AD97*parity2)+(O2*AD97*parity3))</f>
        <v>335.52887156509746</v>
      </c>
      <c r="C97" s="4">
        <f>EXP((B3*1)+(C3*AD97)+(D3*AD97^2)+(E3*AD97^3)+(F3*sexm)+(G3*heightn)+(H3*weightn)+(I3*AD97*weightn)+(J3*parity1)+(K3*parity2)+(L3*parity3)+(M3*AD97*parity1)+(N3*AD97*parity2)+(O3*AD97*parity3))</f>
        <v>351.34618623175953</v>
      </c>
      <c r="D97" s="4">
        <f>EXP((B4*1)+(C4*AD97)+(D4*AD97^2)+(E4*AD97^3)+(F4*sexm)+(G4*heightn)+(H4*weightn)+(I4*AD97*weightn)+(J4*parity1)+(K4*parity2)+(L4*parity3)+(M4*AD97*parity1)+(N4*AD97*parity2)+(O4*AD97*parity3))</f>
        <v>397.5996905330831</v>
      </c>
      <c r="E97" s="4">
        <f>EXP((B5*1)+(C5*AD97)+(D5*AD97^2)+(E5*AD97^3)+(F5*sexm)+(G5*heightn)+(H5*weightn)+(I5*AD97*weightn)+(J5*parity1)+(K5*parity2)+(L5*parity3)+(M5*AD97*parity1)+(N5*AD97*parity2)+(O5*AD97*parity3))</f>
        <v>454.87156823674474</v>
      </c>
      <c r="F97" s="4">
        <f>EXP((B6*1)+(C6*AD97)+(D6*AD97^2)+(E6*AD97^3)+(F6*sexm)+(G6*heightn)+(H6*weightn)+(I6*AD97*weightn)+(J6*parity1)+(K6*parity2)+(L6*parity3)+(M6*AD97*parity1)+(N6*AD97*parity2)+(O6*AD97*parity3))</f>
        <v>467.645562993503</v>
      </c>
      <c r="G97" s="1">
        <v>-1</v>
      </c>
      <c r="H97" s="1"/>
      <c r="I97" s="4">
        <f t="shared" si="13"/>
        <v>21.4</v>
      </c>
      <c r="J97" s="1">
        <f t="shared" si="7"/>
        <v>0.09982710171226607</v>
      </c>
      <c r="K97" s="1">
        <f t="shared" si="8"/>
        <v>0.10453309518662329</v>
      </c>
      <c r="L97" s="1">
        <f t="shared" si="9"/>
        <v>0.11829451385947551</v>
      </c>
      <c r="M97" s="1">
        <f t="shared" si="10"/>
        <v>0.13533413710890624</v>
      </c>
      <c r="N97" s="1">
        <f t="shared" si="11"/>
        <v>0.1391346770383217</v>
      </c>
      <c r="AD97" s="1">
        <f t="shared" si="12"/>
        <v>-1.86</v>
      </c>
    </row>
    <row r="98" spans="1:30" ht="14.25">
      <c r="A98" s="4">
        <v>21.5</v>
      </c>
      <c r="B98" s="4">
        <f>EXP((B2*1)+(C2*AD98)+(D2*AD98^2)+(E2*AD98^3)+(F2*sexm)+(G2*heightn)+(H2*weightn)+(I2*AD98*weightn)+(J2*parity1)+(K2*parity2)+(L2*parity3)+(M2*AD98*parity1)+(N2*AD98*parity2)+(O2*AD98*parity3))</f>
        <v>341.54397389870684</v>
      </c>
      <c r="C98" s="4">
        <f>EXP((B3*1)+(C3*AD98)+(D3*AD98^2)+(E3*AD98^3)+(F3*sexm)+(G3*heightn)+(H3*weightn)+(I3*AD98*weightn)+(J3*parity1)+(K3*parity2)+(L3*parity3)+(M3*AD98*parity1)+(N3*AD98*parity2)+(O3*AD98*parity3))</f>
        <v>357.6184089689473</v>
      </c>
      <c r="D98" s="4">
        <f>EXP((B4*1)+(C4*AD98)+(D4*AD98^2)+(E4*AD98^3)+(F4*sexm)+(G4*heightn)+(H4*weightn)+(I4*AD98*weightn)+(J4*parity1)+(K4*parity2)+(L4*parity3)+(M4*AD98*parity1)+(N4*AD98*parity2)+(O4*AD98*parity3))</f>
        <v>404.6299654555846</v>
      </c>
      <c r="E98" s="4">
        <f>EXP((B5*1)+(C5*AD98)+(D5*AD98^2)+(E5*AD98^3)+(F5*sexm)+(G5*heightn)+(H5*weightn)+(I5*AD98*weightn)+(J5*parity1)+(K5*parity2)+(L5*parity3)+(M5*AD98*parity1)+(N5*AD98*parity2)+(O5*AD98*parity3))</f>
        <v>462.8454547014525</v>
      </c>
      <c r="F98" s="4">
        <f>EXP((B6*1)+(C6*AD98)+(D6*AD98^2)+(E6*AD98^3)+(F6*sexm)+(G6*heightn)+(H6*weightn)+(I6*AD98*weightn)+(J6*parity1)+(K6*parity2)+(L6*parity3)+(M6*AD98*parity1)+(N6*AD98*parity2)+(O6*AD98*parity3))</f>
        <v>475.8070929124937</v>
      </c>
      <c r="G98" s="1">
        <v>-1</v>
      </c>
      <c r="H98" s="1"/>
      <c r="I98" s="4">
        <f t="shared" si="13"/>
        <v>21.5</v>
      </c>
      <c r="J98" s="1">
        <f t="shared" si="7"/>
        <v>0.10161672485159824</v>
      </c>
      <c r="K98" s="1">
        <f t="shared" si="8"/>
        <v>0.10639921721131394</v>
      </c>
      <c r="L98" s="1">
        <f t="shared" si="9"/>
        <v>0.12038617281710888</v>
      </c>
      <c r="M98" s="1">
        <f t="shared" si="10"/>
        <v>0.13770654092453438</v>
      </c>
      <c r="N98" s="1">
        <f t="shared" si="11"/>
        <v>0.14156290884308523</v>
      </c>
      <c r="AD98" s="1">
        <f t="shared" si="12"/>
        <v>-1.85</v>
      </c>
    </row>
    <row r="99" spans="1:30" ht="14.25">
      <c r="A99" s="4">
        <v>21.6</v>
      </c>
      <c r="B99" s="4">
        <f>EXP((B2*1)+(C2*AD99)+(D2*AD99^2)+(E2*AD99^3)+(F2*sexm)+(G2*heightn)+(H2*weightn)+(I2*AD99*weightn)+(J2*parity1)+(K2*parity2)+(L2*parity3)+(M2*AD99*parity1)+(N2*AD99*parity2)+(O2*AD99*parity3))</f>
        <v>347.63876805013143</v>
      </c>
      <c r="C99" s="4">
        <f>EXP((B3*1)+(C3*AD99)+(D3*AD99^2)+(E3*AD99^3)+(F3*sexm)+(G3*heightn)+(H3*weightn)+(I3*AD99*weightn)+(J3*parity1)+(K3*parity2)+(L3*parity3)+(M3*AD99*parity1)+(N3*AD99*parity2)+(O3*AD99*parity3))</f>
        <v>363.97408954032</v>
      </c>
      <c r="D99" s="4">
        <f>EXP((B4*1)+(C4*AD99)+(D4*AD99^2)+(E4*AD99^3)+(F4*sexm)+(G4*heightn)+(H4*weightn)+(I4*AD99*weightn)+(J4*parity1)+(K4*parity2)+(L4*parity3)+(M4*AD99*parity1)+(N4*AD99*parity2)+(O4*AD99*parity3))</f>
        <v>411.7534743749317</v>
      </c>
      <c r="E99" s="4">
        <f>EXP((B5*1)+(C5*AD99)+(D5*AD99^2)+(E5*AD99^3)+(F5*sexm)+(G5*heightn)+(H5*weightn)+(I5*AD99*weightn)+(J5*parity1)+(K5*parity2)+(L5*parity3)+(M5*AD99*parity1)+(N5*AD99*parity2)+(O5*AD99*parity3))</f>
        <v>470.9244790090467</v>
      </c>
      <c r="F99" s="4">
        <f>EXP((B6*1)+(C6*AD99)+(D6*AD99^2)+(E6*AD99^3)+(F6*sexm)+(G6*heightn)+(H6*weightn)+(I6*AD99*weightn)+(J6*parity1)+(K6*parity2)+(L6*parity3)+(M6*AD99*parity1)+(N6*AD99*parity2)+(O6*AD99*parity3))</f>
        <v>484.07770025036604</v>
      </c>
      <c r="G99" s="1">
        <v>-1</v>
      </c>
      <c r="H99" s="1"/>
      <c r="I99" s="4">
        <f t="shared" si="13"/>
        <v>21.6</v>
      </c>
      <c r="J99" s="1">
        <f t="shared" si="7"/>
        <v>0.10343005803163591</v>
      </c>
      <c r="K99" s="1">
        <f t="shared" si="8"/>
        <v>0.10829016974809437</v>
      </c>
      <c r="L99" s="1">
        <f t="shared" si="9"/>
        <v>0.12250557090682566</v>
      </c>
      <c r="M99" s="1">
        <f t="shared" si="10"/>
        <v>0.14011022552409827</v>
      </c>
      <c r="N99" s="1">
        <f t="shared" si="11"/>
        <v>0.144023593540914</v>
      </c>
      <c r="AD99" s="1">
        <f t="shared" si="12"/>
        <v>-1.8399999999999999</v>
      </c>
    </row>
    <row r="100" spans="1:30" ht="14.25">
      <c r="A100" s="4">
        <v>21.7</v>
      </c>
      <c r="B100" s="4">
        <f>EXP((B2*1)+(C2*AD100)+(D2*AD100^2)+(E2*AD100^3)+(F2*sexm)+(G2*heightn)+(H2*weightn)+(I2*AD100*weightn)+(J2*parity1)+(K2*parity2)+(L2*parity3)+(M2*AD100*parity1)+(N2*AD100*parity2)+(O2*AD100*parity3))</f>
        <v>353.8137373685143</v>
      </c>
      <c r="C100" s="4">
        <f>EXP((B3*1)+(C3*AD100)+(D3*AD100^2)+(E3*AD100^3)+(F3*sexm)+(G3*heightn)+(H3*weightn)+(I3*AD100*weightn)+(J3*parity1)+(K3*parity2)+(L3*parity3)+(M3*AD100*parity1)+(N3*AD100*parity2)+(O3*AD100*parity3))</f>
        <v>370.4137545842201</v>
      </c>
      <c r="D100" s="4">
        <f>EXP((B4*1)+(C4*AD100)+(D4*AD100^2)+(E4*AD100^3)+(F4*sexm)+(G4*heightn)+(H4*weightn)+(I4*AD100*weightn)+(J4*parity1)+(K4*parity2)+(L4*parity3)+(M4*AD100*parity1)+(N4*AD100*parity2)+(O4*AD100*parity3))</f>
        <v>418.97082471432316</v>
      </c>
      <c r="E100" s="4">
        <f>EXP((B5*1)+(C5*AD100)+(D5*AD100^2)+(E5*AD100^3)+(F5*sexm)+(G5*heightn)+(H5*weightn)+(I5*AD100*weightn)+(J5*parity1)+(K5*parity2)+(L5*parity3)+(M5*AD100*parity1)+(N5*AD100*parity2)+(O5*AD100*parity3))</f>
        <v>479.10932613357124</v>
      </c>
      <c r="F100" s="4">
        <f>EXP((B6*1)+(C6*AD100)+(D6*AD100^2)+(E6*AD100^3)+(F6*sexm)+(G6*heightn)+(H6*weightn)+(I6*AD100*weightn)+(J6*parity1)+(K6*parity2)+(L6*parity3)+(M6*AD100*parity1)+(N6*AD100*parity2)+(O6*AD100*parity3))</f>
        <v>492.4581462169829</v>
      </c>
      <c r="G100" s="1">
        <v>-1</v>
      </c>
      <c r="H100" s="1"/>
      <c r="I100" s="4">
        <f t="shared" si="13"/>
        <v>21.7</v>
      </c>
      <c r="J100" s="1">
        <f t="shared" si="7"/>
        <v>0.10526724505921106</v>
      </c>
      <c r="K100" s="1">
        <f t="shared" si="8"/>
        <v>0.11020610948327039</v>
      </c>
      <c r="L100" s="1">
        <f t="shared" si="9"/>
        <v>0.12465288885017499</v>
      </c>
      <c r="M100" s="1">
        <f t="shared" si="10"/>
        <v>0.14254539470220204</v>
      </c>
      <c r="N100" s="1">
        <f t="shared" si="11"/>
        <v>0.14651695760821842</v>
      </c>
      <c r="AD100" s="1">
        <f t="shared" si="12"/>
        <v>-1.83</v>
      </c>
    </row>
    <row r="101" spans="1:30" ht="14.25">
      <c r="A101" s="4">
        <v>21.8</v>
      </c>
      <c r="B101" s="4">
        <f>EXP((B2*1)+(C2*AD101)+(D2*AD101^2)+(E2*AD101^3)+(F2*sexm)+(G2*heightn)+(H2*weightn)+(I2*AD101*weightn)+(J2*parity1)+(K2*parity2)+(L2*parity3)+(M2*AD101*parity1)+(N2*AD101*parity2)+(O2*AD101*parity3))</f>
        <v>360.0693571837595</v>
      </c>
      <c r="C101" s="4">
        <f>EXP((B3*1)+(C3*AD101)+(D3*AD101^2)+(E3*AD101^3)+(F3*sexm)+(G3*heightn)+(H3*weightn)+(I3*AD101*weightn)+(J3*parity1)+(K3*parity2)+(L3*parity3)+(M3*AD101*parity1)+(N3*AD101*parity2)+(O3*AD101*parity3))</f>
        <v>376.9379227075976</v>
      </c>
      <c r="D101" s="4">
        <f>EXP((B4*1)+(C4*AD101)+(D4*AD101^2)+(E4*AD101^3)+(F4*sexm)+(G4*heightn)+(H4*weightn)+(I4*AD101*weightn)+(J4*parity1)+(K4*parity2)+(L4*parity3)+(M4*AD101*parity1)+(N4*AD101*parity2)+(O4*AD101*parity3))</f>
        <v>426.28261579205497</v>
      </c>
      <c r="E101" s="4">
        <f>EXP((B5*1)+(C5*AD101)+(D5*AD101^2)+(E5*AD101^3)+(F5*sexm)+(G5*heightn)+(H5*weightn)+(I5*AD101*weightn)+(J5*parity1)+(K5*parity2)+(L5*parity3)+(M5*AD101*parity1)+(N5*AD101*parity2)+(O5*AD101*parity3))</f>
        <v>487.4006719601736</v>
      </c>
      <c r="F101" s="4">
        <f>EXP((B6*1)+(C6*AD101)+(D6*AD101^2)+(E6*AD101^3)+(F6*sexm)+(G6*heightn)+(H6*weightn)+(I6*AD101*weightn)+(J6*parity1)+(K6*parity2)+(L6*parity3)+(M6*AD101*parity1)+(N6*AD101*parity2)+(O6*AD101*parity3))</f>
        <v>500.9491830996616</v>
      </c>
      <c r="G101" s="1">
        <v>-1</v>
      </c>
      <c r="H101" s="1"/>
      <c r="I101" s="4">
        <f t="shared" si="13"/>
        <v>21.8</v>
      </c>
      <c r="J101" s="1">
        <f t="shared" si="7"/>
        <v>0.10712842735525856</v>
      </c>
      <c r="K101" s="1">
        <f t="shared" si="8"/>
        <v>0.1121471907136347</v>
      </c>
      <c r="L101" s="1">
        <f t="shared" si="9"/>
        <v>0.126828304957322</v>
      </c>
      <c r="M101" s="1">
        <f t="shared" si="10"/>
        <v>0.14501224954930636</v>
      </c>
      <c r="N101" s="1">
        <f t="shared" si="11"/>
        <v>0.1490432248667584</v>
      </c>
      <c r="AD101" s="1">
        <f t="shared" si="12"/>
        <v>-1.8199999999999998</v>
      </c>
    </row>
    <row r="102" spans="1:30" ht="14.25">
      <c r="A102" s="4">
        <v>21.9</v>
      </c>
      <c r="B102" s="4">
        <f>EXP((B2*1)+(C2*AD102)+(D2*AD102^2)+(E2*AD102^3)+(F2*sexm)+(G2*heightn)+(H2*weightn)+(I2*AD102*weightn)+(J2*parity1)+(K2*parity2)+(L2*parity3)+(M2*AD102*parity1)+(N2*AD102*parity2)+(O2*AD102*parity3))</f>
        <v>366.40609458737356</v>
      </c>
      <c r="C102" s="4">
        <f>EXP((B3*1)+(C3*AD102)+(D3*AD102^2)+(E3*AD102^3)+(F3*sexm)+(G3*heightn)+(H3*weightn)+(I3*AD102*weightn)+(J3*parity1)+(K3*parity2)+(L3*parity3)+(M3*AD102*parity1)+(N3*AD102*parity2)+(O3*AD102*parity3))</f>
        <v>383.5471042464393</v>
      </c>
      <c r="D102" s="4">
        <f>EXP((B4*1)+(C4*AD102)+(D4*AD102^2)+(E4*AD102^3)+(F4*sexm)+(G4*heightn)+(H4*weightn)+(I4*AD102*weightn)+(J4*parity1)+(K4*parity2)+(L4*parity3)+(M4*AD102*parity1)+(N4*AD102*parity2)+(O4*AD102*parity3))</f>
        <v>433.6894385662214</v>
      </c>
      <c r="E102" s="4">
        <f>EXP((B5*1)+(C5*AD102)+(D5*AD102^2)+(E5*AD102^3)+(F5*sexm)+(G5*heightn)+(H5*weightn)+(I5*AD102*weightn)+(J5*parity1)+(K5*parity2)+(L5*parity3)+(M5*AD102*parity1)+(N5*AD102*parity2)+(O5*AD102*parity3))</f>
        <v>495.79918299233486</v>
      </c>
      <c r="F102" s="4">
        <f>EXP((B6*1)+(C6*AD102)+(D6*AD102^2)+(E6*AD102^3)+(F6*sexm)+(G6*heightn)+(H6*weightn)+(I6*AD102*weightn)+(J6*parity1)+(K6*parity2)+(L6*parity3)+(M6*AD102*parity1)+(N6*AD102*parity2)+(O6*AD102*parity3))</f>
        <v>509.5515539199843</v>
      </c>
      <c r="G102" s="1">
        <v>-1</v>
      </c>
      <c r="H102" s="1"/>
      <c r="I102" s="4">
        <f t="shared" si="13"/>
        <v>21.9</v>
      </c>
      <c r="J102" s="1">
        <f t="shared" si="7"/>
        <v>0.1090137438896116</v>
      </c>
      <c r="K102" s="1">
        <f t="shared" si="8"/>
        <v>0.11411356527518947</v>
      </c>
      <c r="L102" s="1">
        <f t="shared" si="9"/>
        <v>0.12903199505109084</v>
      </c>
      <c r="M102" s="1">
        <f t="shared" si="10"/>
        <v>0.14751098836462315</v>
      </c>
      <c r="N102" s="1">
        <f t="shared" si="11"/>
        <v>0.1516026163815371</v>
      </c>
      <c r="AD102" s="1">
        <f t="shared" si="12"/>
        <v>-1.81</v>
      </c>
    </row>
    <row r="103" spans="1:30" ht="14.25">
      <c r="A103" s="4">
        <v>22</v>
      </c>
      <c r="B103" s="4">
        <f>EXP((B2*1)+(C2*AD103)+(D2*AD103^2)+(E2*AD103^3)+(F2*sexm)+(G2*heightn)+(H2*weightn)+(I2*AD103*weightn)+(J2*parity1)+(K2*parity2)+(L2*parity3)+(M2*AD103*parity1)+(N2*AD103*parity2)+(O2*AD103*parity3))</f>
        <v>372.8244082135405</v>
      </c>
      <c r="C103" s="4">
        <f>EXP((B3*1)+(C3*AD103)+(D3*AD103^2)+(E3*AD103^3)+(F3*sexm)+(G3*heightn)+(H3*weightn)+(I3*AD103*weightn)+(J3*parity1)+(K3*parity2)+(L3*parity3)+(M3*AD103*parity1)+(N3*AD103*parity2)+(O3*AD103*parity3))</f>
        <v>390.2418010259076</v>
      </c>
      <c r="D103" s="4">
        <f>EXP((B4*1)+(C4*AD103)+(D4*AD103^2)+(E4*AD103^3)+(F4*sexm)+(G4*heightn)+(H4*weightn)+(I4*AD103*weightn)+(J4*parity1)+(K4*parity2)+(L4*parity3)+(M4*AD103*parity1)+(N4*AD103*parity2)+(O4*AD103*parity3))</f>
        <v>441.1918753788606</v>
      </c>
      <c r="E103" s="4">
        <f>EXP((B5*1)+(C5*AD103)+(D5*AD103^2)+(E5*AD103^3)+(F5*sexm)+(G5*heightn)+(H5*weightn)+(I5*AD103*weightn)+(J5*parity1)+(K5*parity2)+(L5*parity3)+(M5*AD103*parity1)+(N5*AD103*parity2)+(O5*AD103*parity3))</f>
        <v>504.30551605818175</v>
      </c>
      <c r="F103" s="4">
        <f>EXP((B6*1)+(C6*AD103)+(D6*AD103^2)+(E6*AD103^3)+(F6*sexm)+(G6*heightn)+(H6*weightn)+(I6*AD103*weightn)+(J6*parity1)+(K6*parity2)+(L6*parity3)+(M6*AD103*parity1)+(N6*AD103*parity2)+(O6*AD103*parity3))</f>
        <v>518.2659920881247</v>
      </c>
      <c r="G103" s="1">
        <v>-1</v>
      </c>
      <c r="H103" s="1"/>
      <c r="I103" s="4">
        <f t="shared" si="13"/>
        <v>22</v>
      </c>
      <c r="J103" s="1">
        <f t="shared" si="7"/>
        <v>0.11092333111586698</v>
      </c>
      <c r="K103" s="1">
        <f t="shared" si="8"/>
        <v>0.11610538247178233</v>
      </c>
      <c r="L103" s="1">
        <f t="shared" si="9"/>
        <v>0.13126413239084245</v>
      </c>
      <c r="M103" s="1">
        <f t="shared" si="10"/>
        <v>0.15004180656873695</v>
      </c>
      <c r="N103" s="1">
        <f t="shared" si="11"/>
        <v>0.15419535035795565</v>
      </c>
      <c r="AD103" s="1">
        <f t="shared" si="12"/>
        <v>-1.8</v>
      </c>
    </row>
    <row r="104" spans="1:30" ht="14.25">
      <c r="A104" s="4">
        <v>22.1</v>
      </c>
      <c r="B104" s="4">
        <f>EXP((B2*1)+(C2*AD104)+(D2*AD104^2)+(E2*AD104^3)+(F2*sexm)+(G2*heightn)+(H2*weightn)+(I2*AD104*weightn)+(J2*parity1)+(K2*parity2)+(L2*parity3)+(M2*AD104*parity1)+(N2*AD104*parity2)+(O2*AD104*parity3))</f>
        <v>379.32474802051576</v>
      </c>
      <c r="C104" s="4">
        <f>EXP((B3*1)+(C3*AD104)+(D3*AD104^2)+(E3*AD104^3)+(F3*sexm)+(G3*heightn)+(H3*weightn)+(I3*AD104*weightn)+(J3*parity1)+(K3*parity2)+(L3*parity3)+(M3*AD104*parity1)+(N3*AD104*parity2)+(O3*AD104*parity3))</f>
        <v>397.02250612026404</v>
      </c>
      <c r="D104" s="4">
        <f>EXP((B4*1)+(C4*AD104)+(D4*AD104^2)+(E4*AD104^3)+(F4*sexm)+(G4*heightn)+(H4*weightn)+(I4*AD104*weightn)+(J4*parity1)+(K4*parity2)+(L4*parity3)+(M4*AD104*parity1)+(N4*AD104*parity2)+(O4*AD104*parity3))</f>
        <v>448.79049969961636</v>
      </c>
      <c r="E104" s="4">
        <f>EXP((B5*1)+(C5*AD104)+(D5*AD104^2)+(E5*AD104^3)+(F5*sexm)+(G5*heightn)+(H5*weightn)+(I5*AD104*weightn)+(J5*parity1)+(K5*parity2)+(L5*parity3)+(M5*AD104*parity1)+(N5*AD104*parity2)+(O5*AD104*parity3))</f>
        <v>512.9203180159795</v>
      </c>
      <c r="F104" s="4">
        <f>EXP((B6*1)+(C6*AD104)+(D6*AD104^2)+(E6*AD104^3)+(F6*sexm)+(G6*heightn)+(H6*weightn)+(I6*AD104*weightn)+(J6*parity1)+(K6*parity2)+(L6*parity3)+(M6*AD104*parity1)+(N6*AD104*parity2)+(O6*AD104*parity3))</f>
        <v>527.0932210547888</v>
      </c>
      <c r="G104" s="1">
        <v>-1</v>
      </c>
      <c r="H104" s="1"/>
      <c r="I104" s="4">
        <f t="shared" si="13"/>
        <v>22.1</v>
      </c>
      <c r="J104" s="1">
        <f t="shared" si="7"/>
        <v>0.11285732290634487</v>
      </c>
      <c r="K104" s="1">
        <f t="shared" si="8"/>
        <v>0.11812278900367858</v>
      </c>
      <c r="L104" s="1">
        <f t="shared" si="9"/>
        <v>0.1335248875962085</v>
      </c>
      <c r="M104" s="1">
        <f t="shared" si="10"/>
        <v>0.15260489661598273</v>
      </c>
      <c r="N104" s="1">
        <f t="shared" si="11"/>
        <v>0.15682164203825796</v>
      </c>
      <c r="AD104" s="1">
        <f t="shared" si="12"/>
        <v>-1.7899999999999998</v>
      </c>
    </row>
    <row r="105" spans="1:30" ht="14.25">
      <c r="A105" s="4">
        <v>22.2</v>
      </c>
      <c r="B105" s="4">
        <f>EXP((B2*1)+(C2*AD105)+(D2*AD105^2)+(E2*AD105^3)+(F2*sexm)+(G2*heightn)+(H2*weightn)+(I2*AD105*weightn)+(J2*parity1)+(K2*parity2)+(L2*parity3)+(M2*AD105*parity1)+(N2*AD105*parity2)+(O2*AD105*parity3))</f>
        <v>385.90755507242955</v>
      </c>
      <c r="C105" s="4">
        <f>EXP((B3*1)+(C3*AD105)+(D3*AD105^2)+(E3*AD105^3)+(F3*sexm)+(G3*heightn)+(H3*weightn)+(I3*AD105*weightn)+(J3*parity1)+(K3*parity2)+(L3*parity3)+(M3*AD105*parity1)+(N3*AD105*parity2)+(O3*AD105*parity3))</f>
        <v>403.88970361268093</v>
      </c>
      <c r="D105" s="4">
        <f>EXP((B4*1)+(C4*AD105)+(D4*AD105^2)+(E4*AD105^3)+(F4*sexm)+(G4*heightn)+(H4*weightn)+(I4*AD105*weightn)+(J4*parity1)+(K4*parity2)+(L4*parity3)+(M4*AD105*parity1)+(N4*AD105*parity2)+(O4*AD105*parity3))</f>
        <v>456.48587586901476</v>
      </c>
      <c r="E105" s="4">
        <f>EXP((B5*1)+(C5*AD105)+(D5*AD105^2)+(E5*AD105^3)+(F5*sexm)+(G5*heightn)+(H5*weightn)+(I5*AD105*weightn)+(J5*parity1)+(K5*parity2)+(L5*parity3)+(M5*AD105*parity1)+(N5*AD105*parity2)+(O5*AD105*parity3))</f>
        <v>521.6442254589099</v>
      </c>
      <c r="F105" s="4">
        <f>EXP((B6*1)+(C6*AD105)+(D6*AD105^2)+(E6*AD105^3)+(F6*sexm)+(G6*heightn)+(H6*weightn)+(I6*AD105*weightn)+(J6*parity1)+(K6*parity2)+(L6*parity3)+(M6*AD105*parity1)+(N6*AD105*parity2)+(O6*AD105*parity3))</f>
        <v>536.033953960875</v>
      </c>
      <c r="G105" s="1">
        <v>-1</v>
      </c>
      <c r="H105" s="1"/>
      <c r="I105" s="4">
        <f t="shared" si="13"/>
        <v>22.2</v>
      </c>
      <c r="J105" s="1">
        <f t="shared" si="7"/>
        <v>0.11481585048717073</v>
      </c>
      <c r="K105" s="1">
        <f t="shared" si="8"/>
        <v>0.12016592889609977</v>
      </c>
      <c r="L105" s="1">
        <f t="shared" si="9"/>
        <v>0.1358144285707104</v>
      </c>
      <c r="M105" s="1">
        <f t="shared" si="10"/>
        <v>0.1552004479066109</v>
      </c>
      <c r="N105" s="1">
        <f t="shared" si="11"/>
        <v>0.15948170359729702</v>
      </c>
      <c r="AD105" s="1">
        <f t="shared" si="12"/>
        <v>-1.78</v>
      </c>
    </row>
    <row r="106" spans="1:30" ht="14.25">
      <c r="A106" s="4">
        <v>22.3</v>
      </c>
      <c r="B106" s="4">
        <f>EXP((B2*1)+(C2*AD106)+(D2*AD106^2)+(E2*AD106^3)+(F2*sexm)+(G2*heightn)+(H2*weightn)+(I2*AD106*weightn)+(J2*parity1)+(K2*parity2)+(L2*parity3)+(M2*AD106*parity1)+(N2*AD106*parity2)+(O2*AD106*parity3))</f>
        <v>392.5732613215951</v>
      </c>
      <c r="C106" s="4">
        <f>EXP((B3*1)+(C3*AD106)+(D3*AD106^2)+(E3*AD106^3)+(F3*sexm)+(G3*heightn)+(H3*weightn)+(I3*AD106*weightn)+(J3*parity1)+(K3*parity2)+(L3*parity3)+(M3*AD106*parity1)+(N3*AD106*parity2)+(O3*AD106*parity3))</f>
        <v>410.84386835503136</v>
      </c>
      <c r="D106" s="4">
        <f>EXP((B4*1)+(C4*AD106)+(D4*AD106^2)+(E4*AD106^3)+(F4*sexm)+(G4*heightn)+(H4*weightn)+(I4*AD106*weightn)+(J4*parity1)+(K4*parity2)+(L4*parity3)+(M4*AD106*parity1)+(N4*AD106*parity2)+(O4*AD106*parity3))</f>
        <v>464.2785588414499</v>
      </c>
      <c r="E106" s="4">
        <f>EXP((B5*1)+(C5*AD106)+(D5*AD106^2)+(E5*AD106^3)+(F5*sexm)+(G5*heightn)+(H5*weightn)+(I5*AD106*weightn)+(J5*parity1)+(K5*parity2)+(L5*parity3)+(M5*AD106*parity1)+(N5*AD106*parity2)+(O5*AD106*parity3))</f>
        <v>530.4778644192335</v>
      </c>
      <c r="F106" s="4">
        <f>EXP((B6*1)+(C6*AD106)+(D6*AD106^2)+(E6*AD106^3)+(F6*sexm)+(G6*heightn)+(H6*weightn)+(I6*AD106*weightn)+(J6*parity1)+(K6*parity2)+(L6*parity3)+(M6*AD106*parity1)+(N6*AD106*parity2)+(O6*AD106*parity3))</f>
        <v>545.0888932849413</v>
      </c>
      <c r="G106" s="1">
        <v>-1</v>
      </c>
      <c r="H106" s="1"/>
      <c r="I106" s="4">
        <f t="shared" si="13"/>
        <v>22.3</v>
      </c>
      <c r="J106" s="1">
        <f t="shared" si="7"/>
        <v>0.11679904237350722</v>
      </c>
      <c r="K106" s="1">
        <f t="shared" si="8"/>
        <v>0.1222349434277562</v>
      </c>
      <c r="L106" s="1">
        <f t="shared" si="9"/>
        <v>0.1381329204252923</v>
      </c>
      <c r="M106" s="1">
        <f t="shared" si="10"/>
        <v>0.1578286466987693</v>
      </c>
      <c r="N106" s="1">
        <f t="shared" si="11"/>
        <v>0.16217574403764876</v>
      </c>
      <c r="AD106" s="1">
        <f t="shared" si="12"/>
        <v>-1.77</v>
      </c>
    </row>
    <row r="107" spans="1:30" ht="14.25">
      <c r="A107" s="4">
        <v>22.4</v>
      </c>
      <c r="B107" s="4">
        <f>EXP((B2*1)+(C2*AD107)+(D2*AD107^2)+(E2*AD107^3)+(F2*sexm)+(G2*heightn)+(H2*weightn)+(I2*AD107*weightn)+(J2*parity1)+(K2*parity2)+(L2*parity3)+(M2*AD107*parity1)+(N2*AD107*parity2)+(O2*AD107*parity3))</f>
        <v>399.3222893914109</v>
      </c>
      <c r="C107" s="4">
        <f>EXP((B3*1)+(C3*AD107)+(D3*AD107^2)+(E3*AD107^3)+(F3*sexm)+(G3*heightn)+(H3*weightn)+(I3*AD107*weightn)+(J3*parity1)+(K3*parity2)+(L3*parity3)+(M3*AD107*parity1)+(N3*AD107*parity2)+(O3*AD107*parity3))</f>
        <v>417.88546572774857</v>
      </c>
      <c r="D107" s="4">
        <f>EXP((B4*1)+(C4*AD107)+(D4*AD107^2)+(E4*AD107^3)+(F4*sexm)+(G4*heightn)+(H4*weightn)+(I4*AD107*weightn)+(J4*parity1)+(K4*parity2)+(L4*parity3)+(M4*AD107*parity1)+(N4*AD107*parity2)+(O4*AD107*parity3))</f>
        <v>472.1690939279723</v>
      </c>
      <c r="E107" s="4">
        <f>EXP((B5*1)+(C5*AD107)+(D5*AD107^2)+(E5*AD107^3)+(F5*sexm)+(G5*heightn)+(H5*weightn)+(I5*AD107*weightn)+(J5*parity1)+(K5*parity2)+(L5*parity3)+(M5*AD107*parity1)+(N5*AD107*parity2)+(O5*AD107*parity3))</f>
        <v>539.4218500719464</v>
      </c>
      <c r="F107" s="4">
        <f>EXP((B6*1)+(C6*AD107)+(D6*AD107^2)+(E6*AD107^3)+(F6*sexm)+(G6*heightn)+(H6*weightn)+(I6*AD107*weightn)+(J6*parity1)+(K6*parity2)+(L6*parity3)+(M6*AD107*parity1)+(N6*AD107*parity2)+(O6*AD107*parity3))</f>
        <v>554.258730488601</v>
      </c>
      <c r="G107" s="1">
        <v>-1</v>
      </c>
      <c r="H107" s="1"/>
      <c r="I107" s="4">
        <f t="shared" si="13"/>
        <v>22.4</v>
      </c>
      <c r="J107" s="1">
        <f t="shared" si="7"/>
        <v>0.11880702430496293</v>
      </c>
      <c r="K107" s="1">
        <f t="shared" si="8"/>
        <v>0.12432997105939977</v>
      </c>
      <c r="L107" s="1">
        <f t="shared" si="9"/>
        <v>0.14048052540179476</v>
      </c>
      <c r="M107" s="1">
        <f t="shared" si="10"/>
        <v>0.16048967602033454</v>
      </c>
      <c r="N107" s="1">
        <f t="shared" si="11"/>
        <v>0.16490396908410968</v>
      </c>
      <c r="AD107" s="1">
        <f t="shared" si="12"/>
        <v>-1.7600000000000002</v>
      </c>
    </row>
    <row r="108" spans="1:30" ht="14.25">
      <c r="A108" s="4">
        <v>22.5</v>
      </c>
      <c r="B108" s="4">
        <f>EXP((B2*1)+(C2*AD108)+(D2*AD108^2)+(E2*AD108^3)+(F2*sexm)+(G2*heightn)+(H2*weightn)+(I2*AD108*weightn)+(J2*parity1)+(K2*parity2)+(L2*parity3)+(M2*AD108*parity1)+(N2*AD108*parity2)+(O2*AD108*parity3))</f>
        <v>406.15505235995204</v>
      </c>
      <c r="C108" s="4">
        <f>EXP((B3*1)+(C3*AD108)+(D3*AD108^2)+(E3*AD108^3)+(F3*sexm)+(G3*heightn)+(H3*weightn)+(I3*AD108*weightn)+(J3*parity1)+(K3*parity2)+(L3*parity3)+(M3*AD108*parity1)+(N3*AD108*parity2)+(O3*AD108*parity3))</f>
        <v>425.0149513998606</v>
      </c>
      <c r="D108" s="4">
        <f>EXP((B4*1)+(C4*AD108)+(D4*AD108^2)+(E4*AD108^3)+(F4*sexm)+(G4*heightn)+(H4*weightn)+(I4*AD108*weightn)+(J4*parity1)+(K4*parity2)+(L4*parity3)+(M4*AD108*parity1)+(N4*AD108*parity2)+(O4*AD108*parity3))</f>
        <v>480.158016538975</v>
      </c>
      <c r="E108" s="4">
        <f>EXP((B5*1)+(C5*AD108)+(D5*AD108^2)+(E5*AD108^3)+(F5*sexm)+(G5*heightn)+(H5*weightn)+(I5*AD108*weightn)+(J5*parity1)+(K5*parity2)+(L5*parity3)+(M5*AD108*parity1)+(N5*AD108*parity2)+(O5*AD108*parity3))</f>
        <v>548.4767864380217</v>
      </c>
      <c r="F108" s="4">
        <f>EXP((B6*1)+(C6*AD108)+(D6*AD108^2)+(E6*AD108^3)+(F6*sexm)+(G6*heightn)+(H6*weightn)+(I6*AD108*weightn)+(J6*parity1)+(K6*parity2)+(L6*parity3)+(M6*AD108*parity1)+(N6*AD108*parity2)+(O6*AD108*parity3))</f>
        <v>563.5441456599373</v>
      </c>
      <c r="G108" s="1">
        <v>-1</v>
      </c>
      <c r="H108" s="1"/>
      <c r="I108" s="4">
        <f t="shared" si="13"/>
        <v>22.5</v>
      </c>
      <c r="J108" s="1">
        <f t="shared" si="7"/>
        <v>0.12083991918120617</v>
      </c>
      <c r="K108" s="1">
        <f t="shared" si="8"/>
        <v>0.12645114736242916</v>
      </c>
      <c r="L108" s="1">
        <f t="shared" si="9"/>
        <v>0.1428574027963985</v>
      </c>
      <c r="M108" s="1">
        <f t="shared" si="10"/>
        <v>0.16318371558061995</v>
      </c>
      <c r="N108" s="1">
        <f t="shared" si="11"/>
        <v>0.16766658107760474</v>
      </c>
      <c r="AD108" s="1">
        <f t="shared" si="12"/>
        <v>-1.75</v>
      </c>
    </row>
    <row r="109" spans="1:30" ht="14.25">
      <c r="A109" s="4">
        <v>22.6</v>
      </c>
      <c r="B109" s="4">
        <f>EXP((B2*1)+(C2*AD109)+(D2*AD109^2)+(E2*AD109^3)+(F2*sexm)+(G2*heightn)+(H2*weightn)+(I2*AD109*weightn)+(J2*parity1)+(K2*parity2)+(L2*parity3)+(M2*AD109*parity1)+(N2*AD109*parity2)+(O2*AD109*parity3))</f>
        <v>413.0719535443404</v>
      </c>
      <c r="C109" s="4">
        <f>EXP((B3*1)+(C3*AD109)+(D3*AD109^2)+(E3*AD109^3)+(F3*sexm)+(G3*heightn)+(H3*weightn)+(I3*AD109*weightn)+(J3*parity1)+(K3*parity2)+(L3*parity3)+(M3*AD109*parity1)+(N3*AD109*parity2)+(O3*AD109*parity3))</f>
        <v>432.2327710892783</v>
      </c>
      <c r="D109" s="4">
        <f>EXP((B4*1)+(C4*AD109)+(D4*AD109^2)+(E4*AD109^3)+(F4*sexm)+(G4*heightn)+(H4*weightn)+(I4*AD109*weightn)+(J4*parity1)+(K4*parity2)+(L4*parity3)+(M4*AD109*parity1)+(N4*AD109*parity2)+(O4*AD109*parity3))</f>
        <v>488.24585192687135</v>
      </c>
      <c r="E109" s="4">
        <f>EXP((B5*1)+(C5*AD109)+(D5*AD109^2)+(E5*AD109^3)+(F5*sexm)+(G5*heightn)+(H5*weightn)+(I5*AD109*weightn)+(J5*parity1)+(K5*parity2)+(L5*parity3)+(M5*AD109*parity1)+(N5*AD109*parity2)+(O5*AD109*parity3))</f>
        <v>557.643266087368</v>
      </c>
      <c r="F109" s="4">
        <f>EXP((B6*1)+(C6*AD109)+(D6*AD109^2)+(E6*AD109^3)+(F6*sexm)+(G6*heightn)+(H6*weightn)+(I6*AD109*weightn)+(J6*parity1)+(K6*parity2)+(L6*parity3)+(M6*AD109*parity1)+(N6*AD109*parity2)+(O6*AD109*parity3))</f>
        <v>572.9458071550622</v>
      </c>
      <c r="G109" s="1">
        <v>-1</v>
      </c>
      <c r="H109" s="1"/>
      <c r="I109" s="4">
        <f t="shared" si="13"/>
        <v>22.6</v>
      </c>
      <c r="J109" s="1">
        <f t="shared" si="7"/>
        <v>0.12289784699781035</v>
      </c>
      <c r="K109" s="1">
        <f t="shared" si="8"/>
        <v>0.12859860494757022</v>
      </c>
      <c r="L109" s="1">
        <f t="shared" si="9"/>
        <v>0.14526370888306547</v>
      </c>
      <c r="M109" s="1">
        <f t="shared" si="10"/>
        <v>0.16591094168199935</v>
      </c>
      <c r="N109" s="1">
        <f t="shared" si="11"/>
        <v>0.1704637788685437</v>
      </c>
      <c r="AD109" s="1">
        <f t="shared" si="12"/>
        <v>-1.7399999999999998</v>
      </c>
    </row>
    <row r="110" spans="1:30" ht="14.25">
      <c r="A110" s="4">
        <v>22.7</v>
      </c>
      <c r="B110" s="4">
        <f>EXP((B2*1)+(C2*AD110)+(D2*AD110^2)+(E2*AD110^3)+(F2*sexm)+(G2*heightn)+(H2*weightn)+(I2*AD110*weightn)+(J2*parity1)+(K2*parity2)+(L2*parity3)+(M2*AD110*parity1)+(N2*AD110*parity2)+(O2*AD110*parity3))</f>
        <v>420.07338628599297</v>
      </c>
      <c r="C110" s="4">
        <f>EXP((B3*1)+(C3*AD110)+(D3*AD110^2)+(E3*AD110^3)+(F3*sexm)+(G3*heightn)+(H3*weightn)+(I3*AD110*weightn)+(J3*parity1)+(K3*parity2)+(L3*parity3)+(M3*AD110*parity1)+(N3*AD110*parity2)+(O3*AD110*parity3))</f>
        <v>439.539360323458</v>
      </c>
      <c r="D110" s="4">
        <f>EXP((B4*1)+(C4*AD110)+(D4*AD110^2)+(E4*AD110^3)+(F4*sexm)+(G4*heightn)+(H4*weightn)+(I4*AD110*weightn)+(J4*parity1)+(K4*parity2)+(L4*parity3)+(M4*AD110*parity1)+(N4*AD110*parity2)+(O4*AD110*parity3))</f>
        <v>496.4331149288709</v>
      </c>
      <c r="E110" s="4">
        <f>EXP((B5*1)+(C5*AD110)+(D5*AD110^2)+(E5*AD110^3)+(F5*sexm)+(G5*heightn)+(H5*weightn)+(I5*AD110*weightn)+(J5*parity1)+(K5*parity2)+(L5*parity3)+(M5*AD110*parity1)+(N5*AD110*parity2)+(O5*AD110*parity3))</f>
        <v>566.9218698415851</v>
      </c>
      <c r="F110" s="4">
        <f>EXP((B6*1)+(C6*AD110)+(D6*AD110^2)+(E6*AD110^3)+(F6*sexm)+(G6*heightn)+(H6*weightn)+(I6*AD110*weightn)+(J6*parity1)+(K6*parity2)+(L6*parity3)+(M6*AD110*parity1)+(N6*AD110*parity2)+(O6*AD110*parity3))</f>
        <v>582.4643712379226</v>
      </c>
      <c r="G110" s="1">
        <v>-1</v>
      </c>
      <c r="H110" s="1"/>
      <c r="I110" s="4">
        <f t="shared" si="13"/>
        <v>22.7</v>
      </c>
      <c r="J110" s="1">
        <f t="shared" si="7"/>
        <v>0.12498092478236082</v>
      </c>
      <c r="K110" s="1">
        <f t="shared" si="8"/>
        <v>0.13077247339366815</v>
      </c>
      <c r="L110" s="1">
        <f t="shared" si="9"/>
        <v>0.14769959683700898</v>
      </c>
      <c r="M110" s="1">
        <f t="shared" si="10"/>
        <v>0.1686715271314704</v>
      </c>
      <c r="N110" s="1">
        <f t="shared" si="11"/>
        <v>0.17329575770965536</v>
      </c>
      <c r="AD110" s="1">
        <f t="shared" si="12"/>
        <v>-1.73</v>
      </c>
    </row>
    <row r="111" spans="1:30" ht="14.25">
      <c r="A111" s="4">
        <v>22.8</v>
      </c>
      <c r="B111" s="4">
        <f>EXP((B2*1)+(C2*AD111)+(D2*AD111^2)+(E2*AD111^3)+(F2*sexm)+(G2*heightn)+(H2*weightn)+(I2*AD111*weightn)+(J2*parity1)+(K2*parity2)+(L2*parity3)+(M2*AD111*parity1)+(N2*AD111*parity2)+(O2*AD111*parity3))</f>
        <v>427.1597337368408</v>
      </c>
      <c r="C111" s="4">
        <f>EXP((B3*1)+(C3*AD111)+(D3*AD111^2)+(E3*AD111^3)+(F3*sexm)+(G3*heightn)+(H3*weightn)+(I3*AD111*weightn)+(J3*parity1)+(K3*parity2)+(L3*parity3)+(M3*AD111*parity1)+(N3*AD111*parity2)+(O3*AD111*parity3))</f>
        <v>446.9351442005171</v>
      </c>
      <c r="D111" s="4">
        <f>EXP((B4*1)+(C4*AD111)+(D4*AD111^2)+(E4*AD111^3)+(F4*sexm)+(G4*heightn)+(H4*weightn)+(I4*AD111*weightn)+(J4*parity1)+(K4*parity2)+(L4*parity3)+(M4*AD111*parity1)+(N4*AD111*parity2)+(O4*AD111*parity3))</f>
        <v>504.72030970993796</v>
      </c>
      <c r="E111" s="4">
        <f>EXP((B5*1)+(C5*AD111)+(D5*AD111^2)+(E5*AD111^3)+(F5*sexm)+(G5*heightn)+(H5*weightn)+(I5*AD111*weightn)+(J5*parity1)+(K5*parity2)+(L5*parity3)+(M5*AD111*parity1)+(N5*AD111*parity2)+(O5*AD111*parity3))</f>
        <v>576.3131664766535</v>
      </c>
      <c r="F111" s="4">
        <f>EXP((B6*1)+(C6*AD111)+(D6*AD111^2)+(E6*AD111^3)+(F6*sexm)+(G6*heightn)+(H6*weightn)+(I6*AD111*weightn)+(J6*parity1)+(K6*parity2)+(L6*parity3)+(M6*AD111*parity1)+(N6*AD111*parity2)+(O6*AD111*parity3))</f>
        <v>592.1004817184689</v>
      </c>
      <c r="G111" s="1">
        <v>-1</v>
      </c>
      <c r="H111" s="1"/>
      <c r="I111" s="4">
        <f t="shared" si="13"/>
        <v>22.8</v>
      </c>
      <c r="J111" s="1">
        <f t="shared" si="7"/>
        <v>0.12708926653085026</v>
      </c>
      <c r="K111" s="1">
        <f t="shared" si="8"/>
        <v>0.13297287917661393</v>
      </c>
      <c r="L111" s="1">
        <f t="shared" si="9"/>
        <v>0.15016521665821844</v>
      </c>
      <c r="M111" s="1">
        <f t="shared" si="10"/>
        <v>0.17146564115219823</v>
      </c>
      <c r="N111" s="1">
        <f t="shared" si="11"/>
        <v>0.17616270914833504</v>
      </c>
      <c r="AD111" s="1">
        <f t="shared" si="12"/>
        <v>-1.72</v>
      </c>
    </row>
    <row r="112" spans="1:30" ht="14.25">
      <c r="A112" s="4">
        <v>22.9</v>
      </c>
      <c r="B112" s="4">
        <f>EXP((B2*1)+(C2*AD112)+(D2*AD112^2)+(E2*AD112^3)+(F2*sexm)+(G2*heightn)+(H2*weightn)+(I2*AD112*weightn)+(J2*parity1)+(K2*parity2)+(L2*parity3)+(M2*AD112*parity1)+(N2*AD112*parity2)+(O2*AD112*parity3))</f>
        <v>434.3313686466077</v>
      </c>
      <c r="C112" s="4">
        <f>EXP((B3*1)+(C3*AD112)+(D3*AD112^2)+(E3*AD112^3)+(F3*sexm)+(G3*heightn)+(H3*weightn)+(I3*AD112*weightn)+(J3*parity1)+(K3*parity2)+(L3*parity3)+(M3*AD112*parity1)+(N3*AD112*parity2)+(O3*AD112*parity3))</f>
        <v>454.420537150906</v>
      </c>
      <c r="D112" s="4">
        <f>EXP((B4*1)+(C4*AD112)+(D4*AD112^2)+(E4*AD112^3)+(F4*sexm)+(G4*heightn)+(H4*weightn)+(I4*AD112*weightn)+(J4*parity1)+(K4*parity2)+(L4*parity3)+(M4*AD112*parity1)+(N4*AD112*parity2)+(O4*AD112*parity3))</f>
        <v>513.1079295060449</v>
      </c>
      <c r="E112" s="4">
        <f>EXP((B5*1)+(C5*AD112)+(D5*AD112^2)+(E5*AD112^3)+(F5*sexm)+(G5*heightn)+(H5*weightn)+(I5*AD112*weightn)+(J5*parity1)+(K5*parity2)+(L5*parity3)+(M5*AD112*parity1)+(N5*AD112*parity2)+(O5*AD112*parity3))</f>
        <v>585.8177124256383</v>
      </c>
      <c r="F112" s="4">
        <f>EXP((B6*1)+(C6*AD112)+(D6*AD112^2)+(E6*AD112^3)+(F6*sexm)+(G6*heightn)+(H6*weightn)+(I6*AD112*weightn)+(J6*parity1)+(K6*parity2)+(L6*parity3)+(M6*AD112*parity1)+(N6*AD112*parity2)+(O6*AD112*parity3))</f>
        <v>601.8547695893033</v>
      </c>
      <c r="G112" s="1">
        <v>-1</v>
      </c>
      <c r="H112" s="1"/>
      <c r="I112" s="4">
        <f t="shared" si="13"/>
        <v>22.9</v>
      </c>
      <c r="J112" s="1">
        <f t="shared" si="7"/>
        <v>0.12922298314438954</v>
      </c>
      <c r="K112" s="1">
        <f t="shared" si="8"/>
        <v>0.13519994559843682</v>
      </c>
      <c r="L112" s="1">
        <f t="shared" si="9"/>
        <v>0.15266071509507154</v>
      </c>
      <c r="M112" s="1">
        <f t="shared" si="10"/>
        <v>0.17429344929506363</v>
      </c>
      <c r="N112" s="1">
        <f t="shared" si="11"/>
        <v>0.17906482091853954</v>
      </c>
      <c r="AD112" s="1">
        <f t="shared" si="12"/>
        <v>-1.7100000000000002</v>
      </c>
    </row>
    <row r="113" spans="1:30" ht="14.25">
      <c r="A113" s="4">
        <v>23</v>
      </c>
      <c r="B113" s="4">
        <f>EXP((B2*1)+(C2*AD113)+(D2*AD113^2)+(E2*AD113^3)+(F2*sexm)+(G2*heightn)+(H2*weightn)+(I2*AD113*weightn)+(J2*parity1)+(K2*parity2)+(L2*parity3)+(M2*AD113*parity1)+(N2*AD113*parity2)+(O2*AD113*parity3))</f>
        <v>441.58865315125183</v>
      </c>
      <c r="C113" s="4">
        <f>EXP((B3*1)+(C3*AD113)+(D3*AD113^2)+(E3*AD113^3)+(F3*sexm)+(G3*heightn)+(H3*weightn)+(I3*AD113*weightn)+(J3*parity1)+(K3*parity2)+(L3*parity3)+(M3*AD113*parity1)+(N3*AD113*parity2)+(O3*AD113*parity3))</f>
        <v>461.9959426997489</v>
      </c>
      <c r="D113" s="4">
        <f>EXP((B4*1)+(C4*AD113)+(D4*AD113^2)+(E4*AD113^3)+(F4*sexm)+(G4*heightn)+(H4*weightn)+(I4*AD113*weightn)+(J4*parity1)+(K4*parity2)+(L4*parity3)+(M4*AD113*parity1)+(N4*AD113*parity2)+(O4*AD113*parity3))</f>
        <v>521.596456367812</v>
      </c>
      <c r="E113" s="4">
        <f>EXP((B5*1)+(C5*AD113)+(D5*AD113^2)+(E5*AD113^3)+(F5*sexm)+(G5*heightn)+(H5*weightn)+(I5*AD113*weightn)+(J5*parity1)+(K5*parity2)+(L5*parity3)+(M5*AD113*parity1)+(N5*AD113*parity2)+(O5*AD113*parity3))</f>
        <v>595.4360514815528</v>
      </c>
      <c r="F113" s="4">
        <f>EXP((B6*1)+(C6*AD113)+(D6*AD113^2)+(E6*AD113^3)+(F6*sexm)+(G6*heightn)+(H6*weightn)+(I6*AD113*weightn)+(J6*parity1)+(K6*parity2)+(L6*parity3)+(M6*AD113*parity1)+(N6*AD113*parity2)+(O6*AD113*parity3))</f>
        <v>611.7278526609396</v>
      </c>
      <c r="G113" s="1">
        <v>-1</v>
      </c>
      <c r="H113" s="1"/>
      <c r="I113" s="4">
        <f t="shared" si="13"/>
        <v>23</v>
      </c>
      <c r="J113" s="1">
        <f t="shared" si="7"/>
        <v>0.13138218236626456</v>
      </c>
      <c r="K113" s="1">
        <f t="shared" si="8"/>
        <v>0.13745379271659544</v>
      </c>
      <c r="L113" s="1">
        <f t="shared" si="9"/>
        <v>0.15518623556806166</v>
      </c>
      <c r="M113" s="1">
        <f t="shared" si="10"/>
        <v>0.1771551133502582</v>
      </c>
      <c r="N113" s="1">
        <f t="shared" si="11"/>
        <v>0.18200227683226908</v>
      </c>
      <c r="AD113" s="1">
        <f t="shared" si="12"/>
        <v>-1.7</v>
      </c>
    </row>
    <row r="114" spans="1:30" ht="14.25">
      <c r="A114" s="4">
        <v>23.1</v>
      </c>
      <c r="B114" s="4">
        <f>EXP((B2*1)+(C2*AD114)+(D2*AD114^2)+(E2*AD114^3)+(F2*sexm)+(G2*heightn)+(H2*weightn)+(I2*AD114*weightn)+(J2*parity1)+(K2*parity2)+(L2*parity3)+(M2*AD114*parity1)+(N2*AD114*parity2)+(O2*AD114*parity3))</f>
        <v>448.9319385626595</v>
      </c>
      <c r="C114" s="4">
        <f>EXP((B3*1)+(C3*AD114)+(D3*AD114^2)+(E3*AD114^3)+(F3*sexm)+(G3*heightn)+(H3*weightn)+(I3*AD114*weightn)+(J3*parity1)+(K3*parity2)+(L3*parity3)+(M3*AD114*parity1)+(N3*AD114*parity2)+(O3*AD114*parity3))</f>
        <v>469.66175322993047</v>
      </c>
      <c r="D114" s="4">
        <f>EXP((B4*1)+(C4*AD114)+(D4*AD114^2)+(E4*AD114^3)+(F4*sexm)+(G4*heightn)+(H4*weightn)+(I4*AD114*weightn)+(J4*parity1)+(K4*parity2)+(L4*parity3)+(M4*AD114*parity1)+(N4*AD114*parity2)+(O4*AD114*parity3))</f>
        <v>530.1863609046442</v>
      </c>
      <c r="E114" s="4">
        <f>EXP((B5*1)+(C5*AD114)+(D5*AD114^2)+(E5*AD114^3)+(F5*sexm)+(G5*heightn)+(H5*weightn)+(I5*AD114*weightn)+(J5*parity1)+(K5*parity2)+(L5*parity3)+(M5*AD114*parity1)+(N5*AD114*parity2)+(O5*AD114*parity3))</f>
        <v>605.1687145004659</v>
      </c>
      <c r="F114" s="4">
        <f>EXP((B6*1)+(C6*AD114)+(D6*AD114^2)+(E6*AD114^3)+(F6*sexm)+(G6*heightn)+(H6*weightn)+(I6*AD114*weightn)+(J6*parity1)+(K6*parity2)+(L6*parity3)+(M6*AD114*parity1)+(N6*AD114*parity2)+(O6*AD114*parity3))</f>
        <v>621.7203351957675</v>
      </c>
      <c r="G114" s="1">
        <v>-1</v>
      </c>
      <c r="H114" s="1"/>
      <c r="I114" s="4">
        <f t="shared" si="13"/>
        <v>23.1</v>
      </c>
      <c r="J114" s="1">
        <f t="shared" si="7"/>
        <v>0.13356696871936555</v>
      </c>
      <c r="K114" s="1">
        <f t="shared" si="8"/>
        <v>0.13973453727349097</v>
      </c>
      <c r="L114" s="1">
        <f t="shared" si="9"/>
        <v>0.15774191809367297</v>
      </c>
      <c r="M114" s="1">
        <f t="shared" si="10"/>
        <v>0.18005079125895268</v>
      </c>
      <c r="N114" s="1">
        <f t="shared" si="11"/>
        <v>0.1849752566706636</v>
      </c>
      <c r="AD114" s="1">
        <f t="shared" si="12"/>
        <v>-1.69</v>
      </c>
    </row>
    <row r="115" spans="1:30" ht="14.25">
      <c r="A115" s="4">
        <v>23.2</v>
      </c>
      <c r="B115" s="4">
        <f>EXP((B2*1)+(C2*AD115)+(D2*AD115^2)+(E2*AD115^3)+(F2*sexm)+(G2*heightn)+(H2*weightn)+(I2*AD115*weightn)+(J2*parity1)+(K2*parity2)+(L2*parity3)+(M2*AD115*parity1)+(N2*AD115*parity2)+(O2*AD115*parity3))</f>
        <v>456.3615651596892</v>
      </c>
      <c r="C115" s="4">
        <f>EXP((B3*1)+(C3*AD115)+(D3*AD115^2)+(E3*AD115^3)+(F3*sexm)+(G3*heightn)+(H3*weightn)+(I3*AD115*weightn)+(J3*parity1)+(K3*parity2)+(L3*parity3)+(M3*AD115*parity1)+(N3*AD115*parity2)+(O3*AD115*parity3))</f>
        <v>477.4183497460542</v>
      </c>
      <c r="D115" s="4">
        <f>EXP((B4*1)+(C4*AD115)+(D4*AD115^2)+(E4*AD115^3)+(F4*sexm)+(G4*heightn)+(H4*weightn)+(I4*AD115*weightn)+(J4*parity1)+(K4*parity2)+(L4*parity3)+(M4*AD115*parity1)+(N4*AD115*parity2)+(O4*AD115*parity3))</f>
        <v>538.878102029448</v>
      </c>
      <c r="E115" s="4">
        <f>EXP((B5*1)+(C5*AD115)+(D5*AD115^2)+(E5*AD115^3)+(F5*sexm)+(G5*heightn)+(H5*weightn)+(I5*AD115*weightn)+(J5*parity1)+(K5*parity2)+(L5*parity3)+(M5*AD115*parity1)+(N5*AD115*parity2)+(O5*AD115*parity3))</f>
        <v>615.0162191049853</v>
      </c>
      <c r="F115" s="4">
        <f>EXP((B6*1)+(C6*AD115)+(D6*AD115^2)+(E6*AD115^3)+(F6*sexm)+(G6*heightn)+(H6*weightn)+(I6*AD115*weightn)+(J6*parity1)+(K6*parity2)+(L6*parity3)+(M6*AD115*parity1)+(N6*AD115*parity2)+(O6*AD115*parity3))</f>
        <v>631.8328075408824</v>
      </c>
      <c r="G115" s="1">
        <v>-1</v>
      </c>
      <c r="H115" s="1"/>
      <c r="I115" s="4">
        <f t="shared" si="13"/>
        <v>23.2</v>
      </c>
      <c r="J115" s="1">
        <f t="shared" si="7"/>
        <v>0.1357774434440181</v>
      </c>
      <c r="K115" s="1">
        <f t="shared" si="8"/>
        <v>0.14204229262623969</v>
      </c>
      <c r="L115" s="1">
        <f t="shared" si="9"/>
        <v>0.1603278992084282</v>
      </c>
      <c r="M115" s="1">
        <f t="shared" si="10"/>
        <v>0.18298063702507672</v>
      </c>
      <c r="N115" s="1">
        <f t="shared" si="11"/>
        <v>0.18798393607476196</v>
      </c>
      <c r="AD115" s="1">
        <f t="shared" si="12"/>
        <v>-1.6800000000000002</v>
      </c>
    </row>
    <row r="116" spans="1:30" ht="14.25">
      <c r="A116" s="4">
        <v>23.3</v>
      </c>
      <c r="B116" s="4">
        <f>EXP((B2*1)+(C2*AD116)+(D2*AD116^2)+(E2*AD116^3)+(F2*sexm)+(G2*heightn)+(H2*weightn)+(I2*AD116*weightn)+(J2*parity1)+(K2*parity2)+(L2*parity3)+(M2*AD116*parity1)+(N2*AD116*parity2)+(O2*AD116*parity3))</f>
        <v>463.8778619806606</v>
      </c>
      <c r="C116" s="4">
        <f>EXP((B3*1)+(C3*AD116)+(D3*AD116^2)+(E3*AD116^3)+(F3*sexm)+(G3*heightn)+(H3*weightn)+(I3*AD116*weightn)+(J3*parity1)+(K3*parity2)+(L3*parity3)+(M3*AD116*parity1)+(N3*AD116*parity2)+(O3*AD116*parity3))</f>
        <v>485.26610163935334</v>
      </c>
      <c r="D116" s="4">
        <f>EXP((B4*1)+(C4*AD116)+(D4*AD116^2)+(E4*AD116^3)+(F4*sexm)+(G4*heightn)+(H4*weightn)+(I4*AD116*weightn)+(J4*parity1)+(K4*parity2)+(L4*parity3)+(M4*AD116*parity1)+(N4*AD116*parity2)+(O4*AD116*parity3))</f>
        <v>547.6721267040585</v>
      </c>
      <c r="E116" s="4">
        <f>EXP((B5*1)+(C5*AD116)+(D5*AD116^2)+(E5*AD116^3)+(F5*sexm)+(G5*heightn)+(H5*weightn)+(I5*AD116*weightn)+(J5*parity1)+(K5*parity2)+(L5*parity3)+(M5*AD116*parity1)+(N5*AD116*parity2)+(O5*AD116*parity3))</f>
        <v>624.9790693882294</v>
      </c>
      <c r="F116" s="4">
        <f>EXP((B6*1)+(C6*AD116)+(D6*AD116^2)+(E6*AD116^3)+(F6*sexm)+(G6*heightn)+(H6*weightn)+(I6*AD116*weightn)+(J6*parity1)+(K6*parity2)+(L6*parity3)+(M6*AD116*parity1)+(N6*AD116*parity2)+(O6*AD116*parity3))</f>
        <v>642.0658457598831</v>
      </c>
      <c r="G116" s="1">
        <v>-1</v>
      </c>
      <c r="H116" s="1"/>
      <c r="I116" s="4">
        <f t="shared" si="13"/>
        <v>23.3</v>
      </c>
      <c r="J116" s="1">
        <f t="shared" si="7"/>
        <v>0.13801370443624428</v>
      </c>
      <c r="K116" s="1">
        <f t="shared" si="8"/>
        <v>0.14437716867672887</v>
      </c>
      <c r="L116" s="1">
        <f t="shared" si="9"/>
        <v>0.16294431189314765</v>
      </c>
      <c r="M116" s="1">
        <f t="shared" si="10"/>
        <v>0.1859448006272439</v>
      </c>
      <c r="N116" s="1">
        <f t="shared" si="11"/>
        <v>0.19102848643595347</v>
      </c>
      <c r="AD116" s="1">
        <f t="shared" si="12"/>
        <v>-1.67</v>
      </c>
    </row>
    <row r="117" spans="1:30" ht="14.25">
      <c r="A117" s="4">
        <v>23.4</v>
      </c>
      <c r="B117" s="4">
        <f>EXP((B2*1)+(C2*AD117)+(D2*AD117^2)+(E2*AD117^3)+(F2*sexm)+(G2*heightn)+(H2*weightn)+(I2*AD117*weightn)+(J2*parity1)+(K2*parity2)+(L2*parity3)+(M2*AD117*parity1)+(N2*AD117*parity2)+(O2*AD117*parity3))</f>
        <v>471.48114661738293</v>
      </c>
      <c r="C117" s="4">
        <f>EXP((B3*1)+(C3*AD117)+(D3*AD117^2)+(E3*AD117^3)+(F3*sexm)+(G3*heightn)+(H3*weightn)+(I3*AD117*weightn)+(J3*parity1)+(K3*parity2)+(L3*parity3)+(M3*AD117*parity1)+(N3*AD117*parity2)+(O3*AD117*parity3))</f>
        <v>493.2053664536696</v>
      </c>
      <c r="D117" s="4">
        <f>EXP((B4*1)+(C4*AD117)+(D4*AD117^2)+(E4*AD117^3)+(F4*sexm)+(G4*heightn)+(H4*weightn)+(I4*AD117*weightn)+(J4*parity1)+(K4*parity2)+(L4*parity3)+(M4*AD117*parity1)+(N4*AD117*parity2)+(O4*AD117*parity3))</f>
        <v>556.5688696854505</v>
      </c>
      <c r="E117" s="4">
        <f>EXP((B5*1)+(C5*AD117)+(D5*AD117^2)+(E5*AD117^3)+(F5*sexm)+(G5*heightn)+(H5*weightn)+(I5*AD117*weightn)+(J5*parity1)+(K5*parity2)+(L5*parity3)+(M5*AD117*parity1)+(N5*AD117*parity2)+(O5*AD117*parity3))</f>
        <v>635.0577556183908</v>
      </c>
      <c r="F117" s="4">
        <f>EXP((B6*1)+(C6*AD117)+(D6*AD117^2)+(E6*AD117^3)+(F6*sexm)+(G6*heightn)+(H6*weightn)+(I6*AD117*weightn)+(J6*parity1)+(K6*parity2)+(L6*parity3)+(M6*AD117*parity1)+(N6*AD117*parity2)+(O6*AD117*parity3))</f>
        <v>652.4200112637626</v>
      </c>
      <c r="G117" s="1">
        <v>-1</v>
      </c>
      <c r="H117" s="1"/>
      <c r="I117" s="4">
        <f t="shared" si="13"/>
        <v>23.4</v>
      </c>
      <c r="J117" s="1">
        <f t="shared" si="7"/>
        <v>0.1402758461864815</v>
      </c>
      <c r="K117" s="1">
        <f t="shared" si="8"/>
        <v>0.1467392718019903</v>
      </c>
      <c r="L117" s="1">
        <f t="shared" si="9"/>
        <v>0.16559128549744148</v>
      </c>
      <c r="M117" s="1">
        <f t="shared" si="10"/>
        <v>0.18894342793085325</v>
      </c>
      <c r="N117" s="1">
        <f t="shared" si="11"/>
        <v>0.19410907478616007</v>
      </c>
      <c r="AD117" s="1">
        <f t="shared" si="12"/>
        <v>-1.6600000000000001</v>
      </c>
    </row>
    <row r="118" spans="1:30" ht="14.25">
      <c r="A118" s="4">
        <v>23.5</v>
      </c>
      <c r="B118" s="4">
        <f>EXP((B2*1)+(C2*AD118)+(D2*AD118^2)+(E2*AD118^3)+(F2*sexm)+(G2*heightn)+(H2*weightn)+(I2*AD118*weightn)+(J2*parity1)+(K2*parity2)+(L2*parity3)+(M2*AD118*parity1)+(N2*AD118*parity2)+(O2*AD118*parity3))</f>
        <v>479.17172501082234</v>
      </c>
      <c r="C118" s="4">
        <f>EXP((B3*1)+(C3*AD118)+(D3*AD118^2)+(E3*AD118^3)+(F3*sexm)+(G3*heightn)+(H3*weightn)+(I3*AD118*weightn)+(J3*parity1)+(K3*parity2)+(L3*parity3)+(M3*AD118*parity1)+(N3*AD118*parity2)+(O3*AD118*parity3))</f>
        <v>501.23648965259497</v>
      </c>
      <c r="D118" s="4">
        <f>EXP((B4*1)+(C4*AD118)+(D4*AD118^2)+(E4*AD118^3)+(F4*sexm)+(G4*heightn)+(H4*weightn)+(I4*AD118*weightn)+(J4*parity1)+(K4*parity2)+(L4*parity3)+(M4*AD118*parity1)+(N4*AD118*parity2)+(O4*AD118*parity3))</f>
        <v>565.5687532728638</v>
      </c>
      <c r="E118" s="4">
        <f>EXP((B5*1)+(C5*AD118)+(D5*AD118^2)+(E5*AD118^3)+(F5*sexm)+(G5*heightn)+(H5*weightn)+(I5*AD118*weightn)+(J5*parity1)+(K5*parity2)+(L5*parity3)+(M5*AD118*parity1)+(N5*AD118*parity2)+(O5*AD118*parity3))</f>
        <v>645.2527539440258</v>
      </c>
      <c r="F118" s="4">
        <f>EXP((B6*1)+(C6*AD118)+(D6*AD118^2)+(E6*AD118^3)+(F6*sexm)+(G6*heightn)+(H6*weightn)+(I6*AD118*weightn)+(J6*parity1)+(K6*parity2)+(L6*parity3)+(M6*AD118*parity1)+(N6*AD118*parity2)+(O6*AD118*parity3))</f>
        <v>662.8958504410562</v>
      </c>
      <c r="G118" s="1">
        <v>-1</v>
      </c>
      <c r="H118" s="1"/>
      <c r="I118" s="4">
        <f t="shared" si="13"/>
        <v>23.5</v>
      </c>
      <c r="J118" s="1">
        <f t="shared" si="7"/>
        <v>0.14256395971878918</v>
      </c>
      <c r="K118" s="1">
        <f t="shared" si="8"/>
        <v>0.1491287047849201</v>
      </c>
      <c r="L118" s="1">
        <f t="shared" si="9"/>
        <v>0.16826894566447406</v>
      </c>
      <c r="M118" s="1">
        <f t="shared" si="10"/>
        <v>0.19197666060040636</v>
      </c>
      <c r="N118" s="1">
        <f t="shared" si="11"/>
        <v>0.1972258636877975</v>
      </c>
      <c r="AD118" s="1">
        <f t="shared" si="12"/>
        <v>-1.65</v>
      </c>
    </row>
    <row r="119" spans="1:30" ht="14.25">
      <c r="A119" s="4">
        <v>23.6</v>
      </c>
      <c r="B119" s="4">
        <f>EXP((B2*1)+(C2*AD119)+(D2*AD119^2)+(E2*AD119^3)+(F2*sexm)+(G2*heightn)+(H2*weightn)+(I2*AD119*weightn)+(J2*parity1)+(K2*parity2)+(L2*parity3)+(M2*AD119*parity1)+(N2*AD119*parity2)+(O2*AD119*parity3))</f>
        <v>486.94989124849087</v>
      </c>
      <c r="C119" s="4">
        <f>EXP((B3*1)+(C3*AD119)+(D3*AD119^2)+(E3*AD119^3)+(F3*sexm)+(G3*heightn)+(H3*weightn)+(I3*AD119*weightn)+(J3*parity1)+(K3*parity2)+(L3*parity3)+(M3*AD119*parity1)+(N3*AD119*parity2)+(O3*AD119*parity3))</f>
        <v>509.359804387884</v>
      </c>
      <c r="D119" s="4">
        <f>EXP((B4*1)+(C4*AD119)+(D4*AD119^2)+(E4*AD119^3)+(F4*sexm)+(G4*heightn)+(H4*weightn)+(I4*AD119*weightn)+(J4*parity1)+(K4*parity2)+(L4*parity3)+(M4*AD119*parity1)+(N4*AD119*parity2)+(O4*AD119*parity3))</f>
        <v>574.6721870559257</v>
      </c>
      <c r="E119" s="4">
        <f>EXP((B5*1)+(C5*AD119)+(D5*AD119^2)+(E5*AD119^3)+(F5*sexm)+(G5*heightn)+(H5*weightn)+(I5*AD119*weightn)+(J5*parity1)+(K5*parity2)+(L5*parity3)+(M5*AD119*parity1)+(N5*AD119*parity2)+(O5*AD119*parity3))</f>
        <v>655.564526100181</v>
      </c>
      <c r="F119" s="4">
        <f>EXP((B6*1)+(C6*AD119)+(D6*AD119^2)+(E6*AD119^3)+(F6*sexm)+(G6*heightn)+(H6*weightn)+(I6*AD119*weightn)+(J6*parity1)+(K6*parity2)+(L6*parity3)+(M6*AD119*parity1)+(N6*AD119*parity2)+(O6*AD119*parity3))</f>
        <v>673.4938942873354</v>
      </c>
      <c r="G119" s="1">
        <v>-1</v>
      </c>
      <c r="H119" s="1"/>
      <c r="I119" s="4">
        <f t="shared" si="13"/>
        <v>23.6</v>
      </c>
      <c r="J119" s="1">
        <f t="shared" si="7"/>
        <v>0.14487813253056764</v>
      </c>
      <c r="K119" s="1">
        <f t="shared" si="8"/>
        <v>0.15154556674537623</v>
      </c>
      <c r="L119" s="1">
        <f t="shared" si="9"/>
        <v>0.17097741425602503</v>
      </c>
      <c r="M119" s="1">
        <f t="shared" si="10"/>
        <v>0.19504463601207372</v>
      </c>
      <c r="N119" s="1">
        <f t="shared" si="11"/>
        <v>0.2003790111235415</v>
      </c>
      <c r="AD119" s="1">
        <f t="shared" si="12"/>
        <v>-1.64</v>
      </c>
    </row>
    <row r="120" spans="1:30" ht="14.25">
      <c r="A120" s="4">
        <v>23.7</v>
      </c>
      <c r="B120" s="4">
        <f>EXP((B2*1)+(C2*AD120)+(D2*AD120^2)+(E2*AD120^3)+(F2*sexm)+(G2*heightn)+(H2*weightn)+(I2*AD120*weightn)+(J2*parity1)+(K2*parity2)+(L2*parity3)+(M2*AD120*parity1)+(N2*AD120*parity2)+(O2*AD120*parity3))</f>
        <v>494.81592736367844</v>
      </c>
      <c r="C120" s="4">
        <f>EXP((B3*1)+(C3*AD120)+(D3*AD120^2)+(E3*AD120^3)+(F3*sexm)+(G3*heightn)+(H3*weightn)+(I3*AD120*weightn)+(J3*parity1)+(K3*parity2)+(L3*parity3)+(M3*AD120*parity1)+(N3*AD120*parity2)+(O3*AD120*parity3))</f>
        <v>517.5756312692355</v>
      </c>
      <c r="D120" s="4">
        <f>EXP((B4*1)+(C4*AD120)+(D4*AD120^2)+(E4*AD120^3)+(F4*sexm)+(G4*heightn)+(H4*weightn)+(I4*AD120*weightn)+(J4*parity1)+(K4*parity2)+(L4*parity3)+(M4*AD120*parity1)+(N4*AD120*parity2)+(O4*AD120*parity3))</f>
        <v>583.8795676638915</v>
      </c>
      <c r="E120" s="4">
        <f>EXP((B5*1)+(C5*AD120)+(D5*AD120^2)+(E5*AD120^3)+(F5*sexm)+(G5*heightn)+(H5*weightn)+(I5*AD120*weightn)+(J5*parity1)+(K5*parity2)+(L5*parity3)+(M5*AD120*parity1)+(N5*AD120*parity2)+(O5*AD120*parity3))</f>
        <v>665.9935191154779</v>
      </c>
      <c r="F120" s="4">
        <f>EXP((B6*1)+(C6*AD120)+(D6*AD120^2)+(E6*AD120^3)+(F6*sexm)+(G6*heightn)+(H6*weightn)+(I6*AD120*weightn)+(J6*parity1)+(K6*parity2)+(L6*parity3)+(M6*AD120*parity1)+(N6*AD120*parity2)+(O6*AD120*parity3))</f>
        <v>684.2146580342212</v>
      </c>
      <c r="G120" s="1">
        <v>-1</v>
      </c>
      <c r="H120" s="1"/>
      <c r="I120" s="4">
        <f t="shared" si="13"/>
        <v>23.7</v>
      </c>
      <c r="J120" s="1">
        <f t="shared" si="7"/>
        <v>0.1472184485328251</v>
      </c>
      <c r="K120" s="1">
        <f t="shared" si="8"/>
        <v>0.15398995307168353</v>
      </c>
      <c r="L120" s="1">
        <f t="shared" si="9"/>
        <v>0.1737168092778827</v>
      </c>
      <c r="M120" s="1">
        <f t="shared" si="10"/>
        <v>0.19814748716654604</v>
      </c>
      <c r="N120" s="1">
        <f t="shared" si="11"/>
        <v>0.2035686703859514</v>
      </c>
      <c r="AD120" s="1">
        <f t="shared" si="12"/>
        <v>-1.6300000000000001</v>
      </c>
    </row>
    <row r="121" spans="1:30" ht="14.25">
      <c r="A121" s="4">
        <v>23.8</v>
      </c>
      <c r="B121" s="4">
        <f>EXP((B2*1)+(C2*AD121)+(D2*AD121^2)+(E2*AD121^3)+(F2*sexm)+(G2*heightn)+(H2*weightn)+(I2*AD121*weightn)+(J2*parity1)+(K2*parity2)+(L2*parity3)+(M2*AD121*parity1)+(N2*AD121*parity2)+(O2*AD121*parity3))</f>
        <v>502.7701031365936</v>
      </c>
      <c r="C121" s="4">
        <f>EXP((B3*1)+(C3*AD121)+(D3*AD121^2)+(E3*AD121^3)+(F3*sexm)+(G3*heightn)+(H3*weightn)+(I3*AD121*weightn)+(J3*parity1)+(K3*parity2)+(L3*parity3)+(M3*AD121*parity1)+(N3*AD121*parity2)+(O3*AD121*parity3))</f>
        <v>525.8842781355513</v>
      </c>
      <c r="D121" s="4">
        <f>EXP((B4*1)+(C4*AD121)+(D4*AD121^2)+(E4*AD121^3)+(F4*sexm)+(G4*heightn)+(H4*weightn)+(I4*AD121*weightn)+(J4*parity1)+(K4*parity2)+(L4*parity3)+(M4*AD121*parity1)+(N4*AD121*parity2)+(O4*AD121*parity3))</f>
        <v>593.1912785160948</v>
      </c>
      <c r="E121" s="4">
        <f>EXP((B5*1)+(C5*AD121)+(D5*AD121^2)+(E5*AD121^3)+(F5*sexm)+(G5*heightn)+(H5*weightn)+(I5*AD121*weightn)+(J5*parity1)+(K5*parity2)+(L5*parity3)+(M5*AD121*parity1)+(N5*AD121*parity2)+(O5*AD121*parity3))</f>
        <v>676.5401650202607</v>
      </c>
      <c r="F121" s="4">
        <f>EXP((B6*1)+(C6*AD121)+(D6*AD121^2)+(E6*AD121^3)+(F6*sexm)+(G6*heightn)+(H6*weightn)+(I6*AD121*weightn)+(J6*parity1)+(K6*parity2)+(L6*parity3)+(M6*AD121*parity1)+(N6*AD121*parity2)+(O6*AD121*parity3))</f>
        <v>695.0586407780366</v>
      </c>
      <c r="G121" s="1">
        <v>-1</v>
      </c>
      <c r="H121" s="1"/>
      <c r="I121" s="4">
        <f t="shared" si="13"/>
        <v>23.8</v>
      </c>
      <c r="J121" s="1">
        <f t="shared" si="7"/>
        <v>0.14958498799101294</v>
      </c>
      <c r="K121" s="1">
        <f t="shared" si="8"/>
        <v>0.15646195535257842</v>
      </c>
      <c r="L121" s="1">
        <f t="shared" si="9"/>
        <v>0.17648724480559783</v>
      </c>
      <c r="M121" s="1">
        <f t="shared" si="10"/>
        <v>0.20128534260220188</v>
      </c>
      <c r="N121" s="1">
        <f t="shared" si="11"/>
        <v>0.206794989966986</v>
      </c>
      <c r="AD121" s="1">
        <f t="shared" si="12"/>
        <v>-1.6199999999999999</v>
      </c>
    </row>
    <row r="122" spans="1:30" ht="14.25">
      <c r="A122" s="4">
        <v>23.9</v>
      </c>
      <c r="B122" s="4">
        <f>EXP((B2*1)+(C2*AD122)+(D2*AD122^2)+(E2*AD122^3)+(F2*sexm)+(G2*heightn)+(H2*weightn)+(I2*AD122*weightn)+(J2*parity1)+(K2*parity2)+(L2*parity3)+(M2*AD122*parity1)+(N2*AD122*parity2)+(O2*AD122*parity3))</f>
        <v>510.8126758975238</v>
      </c>
      <c r="C122" s="4">
        <f>EXP((B3*1)+(C3*AD122)+(D3*AD122^2)+(E3*AD122^3)+(F3*sexm)+(G3*heightn)+(H3*weightn)+(I3*AD122*weightn)+(J3*parity1)+(K3*parity2)+(L3*parity3)+(M3*AD122*parity1)+(N3*AD122*parity2)+(O3*AD122*parity3))</f>
        <v>534.2860398277744</v>
      </c>
      <c r="D122" s="4">
        <f>EXP((B4*1)+(C4*AD122)+(D4*AD122^2)+(E4*AD122^3)+(F4*sexm)+(G4*heightn)+(H4*weightn)+(I4*AD122*weightn)+(J4*parity1)+(K4*parity2)+(L4*parity3)+(M4*AD122*parity1)+(N4*AD122*parity2)+(O4*AD122*parity3))</f>
        <v>602.6076895737251</v>
      </c>
      <c r="E122" s="4">
        <f>EXP((B5*1)+(C5*AD122)+(D5*AD122^2)+(E5*AD122^3)+(F5*sexm)+(G5*heightn)+(H5*weightn)+(I5*AD122*weightn)+(J5*parity1)+(K5*parity2)+(L5*parity3)+(M5*AD122*parity1)+(N5*AD122*parity2)+(O5*AD122*parity3))</f>
        <v>687.2048805559557</v>
      </c>
      <c r="F122" s="4">
        <f>EXP((B6*1)+(C6*AD122)+(D6*AD122^2)+(E6*AD122^3)+(F6*sexm)+(G6*heightn)+(H6*weightn)+(I6*AD122*weightn)+(J6*parity1)+(K6*parity2)+(L6*parity3)+(M6*AD122*parity1)+(N6*AD122*parity2)+(O6*AD122*parity3))</f>
        <v>706.0263251082418</v>
      </c>
      <c r="G122" s="1">
        <v>-1</v>
      </c>
      <c r="H122" s="1"/>
      <c r="I122" s="4">
        <f t="shared" si="13"/>
        <v>23.9</v>
      </c>
      <c r="J122" s="1">
        <f t="shared" si="7"/>
        <v>0.15197782746646152</v>
      </c>
      <c r="K122" s="1">
        <f t="shared" si="8"/>
        <v>0.15896166130962316</v>
      </c>
      <c r="L122" s="1">
        <f t="shared" si="9"/>
        <v>0.17928883091063197</v>
      </c>
      <c r="M122" s="1">
        <f t="shared" si="10"/>
        <v>0.20445832630863578</v>
      </c>
      <c r="N122" s="1">
        <f t="shared" si="11"/>
        <v>0.21005811344745526</v>
      </c>
      <c r="AD122" s="1">
        <f t="shared" si="12"/>
        <v>-1.61</v>
      </c>
    </row>
    <row r="123" spans="1:30" ht="14.25">
      <c r="A123" s="4">
        <v>24</v>
      </c>
      <c r="B123" s="4">
        <f>EXP((B2*1)+(C2*AD123)+(D2*AD123^2)+(E2*AD123^3)+(F2*sexm)+(G2*heightn)+(H2*weightn)+(I2*AD123*weightn)+(J2*parity1)+(K2*parity2)+(L2*parity3)+(M2*AD123*parity1)+(N2*AD123*parity2)+(O2*AD123*parity3))</f>
        <v>518.9438903321136</v>
      </c>
      <c r="C123" s="4">
        <f>EXP((B3*1)+(C3*AD123)+(D3*AD123^2)+(E3*AD123^3)+(F3*sexm)+(G3*heightn)+(H3*weightn)+(I3*AD123*weightn)+(J3*parity1)+(K3*parity2)+(L3*parity3)+(M3*AD123*parity1)+(N3*AD123*parity2)+(O3*AD123*parity3))</f>
        <v>542.7811979634091</v>
      </c>
      <c r="D123" s="4">
        <f>EXP((B4*1)+(C4*AD123)+(D4*AD123^2)+(E4*AD123^3)+(F4*sexm)+(G4*heightn)+(H4*weightn)+(I4*AD123*weightn)+(J4*parity1)+(K4*parity2)+(L4*parity3)+(M4*AD123*parity1)+(N4*AD123*parity2)+(O4*AD123*parity3))</f>
        <v>612.1291570930357</v>
      </c>
      <c r="E123" s="4">
        <f>EXP((B5*1)+(C5*AD123)+(D5*AD123^2)+(E5*AD123^3)+(F5*sexm)+(G5*heightn)+(H5*weightn)+(I5*AD123*weightn)+(J5*parity1)+(K5*parity2)+(L5*parity3)+(M5*AD123*parity1)+(N5*AD123*parity2)+(O5*AD123*parity3))</f>
        <v>697.9880668857422</v>
      </c>
      <c r="F123" s="4">
        <f>EXP((B6*1)+(C6*AD123)+(D6*AD123^2)+(E6*AD123^3)+(F6*sexm)+(G6*heightn)+(H6*weightn)+(I6*AD123*weightn)+(J6*parity1)+(K6*parity2)+(L6*parity3)+(M6*AD123*parity1)+(N6*AD123*parity2)+(O6*AD123*parity3))</f>
        <v>717.1181767357887</v>
      </c>
      <c r="G123" s="1">
        <v>-1</v>
      </c>
      <c r="H123" s="1"/>
      <c r="I123" s="4">
        <f t="shared" si="13"/>
        <v>24</v>
      </c>
      <c r="J123" s="1">
        <f t="shared" si="7"/>
        <v>0.15439703975844624</v>
      </c>
      <c r="K123" s="1">
        <f t="shared" si="8"/>
        <v>0.16148915473012082</v>
      </c>
      <c r="L123" s="1">
        <f t="shared" si="9"/>
        <v>0.18212167358693157</v>
      </c>
      <c r="M123" s="1">
        <f t="shared" si="10"/>
        <v>0.20766655764057668</v>
      </c>
      <c r="N123" s="1">
        <f t="shared" si="11"/>
        <v>0.2133581793864475</v>
      </c>
      <c r="AD123" s="1">
        <f t="shared" si="12"/>
        <v>-1.6</v>
      </c>
    </row>
    <row r="124" spans="1:30" ht="14.25">
      <c r="A124" s="4">
        <v>24.1</v>
      </c>
      <c r="B124" s="4">
        <f>EXP((B2*1)+(C2*AD124)+(D2*AD124^2)+(E2*AD124^3)+(F2*sexm)+(G2*heightn)+(H2*weightn)+(I2*AD124*weightn)+(J2*parity1)+(K2*parity2)+(L2*parity3)+(M2*AD124*parity1)+(N2*AD124*parity2)+(O2*AD124*parity3))</f>
        <v>527.1639782888442</v>
      </c>
      <c r="C124" s="4">
        <f>EXP((B3*1)+(C3*AD124)+(D3*AD124^2)+(E3*AD124^3)+(F3*sexm)+(G3*heightn)+(H3*weightn)+(I3*AD124*weightn)+(J3*parity1)+(K3*parity2)+(L3*parity3)+(M3*AD124*parity1)+(N3*AD124*parity2)+(O3*AD124*parity3))</f>
        <v>551.370020712826</v>
      </c>
      <c r="D124" s="4">
        <f>EXP((B4*1)+(C4*AD124)+(D4*AD124^2)+(E4*AD124^3)+(F4*sexm)+(G4*heightn)+(H4*weightn)+(I4*AD124*weightn)+(J4*parity1)+(K4*parity2)+(L4*parity3)+(M4*AD124*parity1)+(N4*AD124*parity2)+(O4*AD124*parity3))</f>
        <v>621.7560233800828</v>
      </c>
      <c r="E124" s="4">
        <f>EXP((B5*1)+(C5*AD124)+(D5*AD124^2)+(E5*AD124^3)+(F5*sexm)+(G5*heightn)+(H5*weightn)+(I5*AD124*weightn)+(J5*parity1)+(K5*parity2)+(L5*parity3)+(M5*AD124*parity1)+(N5*AD124*parity2)+(O5*AD124*parity3))</f>
        <v>708.8901093066592</v>
      </c>
      <c r="F124" s="4">
        <f>EXP((B6*1)+(C6*AD124)+(D6*AD124^2)+(E6*AD124^3)+(F6*sexm)+(G6*heightn)+(H6*weightn)+(I6*AD124*weightn)+(J6*parity1)+(K6*parity2)+(L6*parity3)+(M6*AD124*parity1)+(N6*AD124*parity2)+(O6*AD124*parity3))</f>
        <v>728.3346441215621</v>
      </c>
      <c r="G124" s="1">
        <v>-1</v>
      </c>
      <c r="H124" s="1"/>
      <c r="I124" s="4">
        <f t="shared" si="13"/>
        <v>24.1</v>
      </c>
      <c r="J124" s="1">
        <f t="shared" si="7"/>
        <v>0.15684269384690852</v>
      </c>
      <c r="K124" s="1">
        <f t="shared" si="8"/>
        <v>0.16404451540056111</v>
      </c>
      <c r="L124" s="1">
        <f t="shared" si="9"/>
        <v>0.18498587467795743</v>
      </c>
      <c r="M124" s="1">
        <f t="shared" si="10"/>
        <v>0.21091015123223325</v>
      </c>
      <c r="N124" s="1">
        <f t="shared" si="11"/>
        <v>0.2166953212107828</v>
      </c>
      <c r="AD124" s="1">
        <f t="shared" si="12"/>
        <v>-1.5899999999999999</v>
      </c>
    </row>
    <row r="125" spans="1:30" ht="14.25">
      <c r="A125" s="4">
        <v>24.2</v>
      </c>
      <c r="B125" s="4">
        <f>EXP((B2*1)+(C2*AD125)+(D2*AD125^2)+(E2*AD125^3)+(F2*sexm)+(G2*heightn)+(H2*weightn)+(I2*AD125*weightn)+(J2*parity1)+(K2*parity2)+(L2*parity3)+(M2*AD125*parity1)+(N2*AD125*parity2)+(O2*AD125*parity3))</f>
        <v>535.4731585888147</v>
      </c>
      <c r="C125" s="4">
        <f>EXP((B3*1)+(C3*AD125)+(D3*AD125^2)+(E3*AD125^3)+(F3*sexm)+(G3*heightn)+(H3*weightn)+(I3*AD125*weightn)+(J3*parity1)+(K3*parity2)+(L3*parity3)+(M3*AD125*parity1)+(N3*AD125*parity2)+(O3*AD125*parity3))</f>
        <v>560.0527625774623</v>
      </c>
      <c r="D125" s="4">
        <f>EXP((B4*1)+(C4*AD125)+(D4*AD125^2)+(E4*AD125^3)+(F4*sexm)+(G4*heightn)+(H4*weightn)+(I4*AD125*weightn)+(J4*parity1)+(K4*parity2)+(L4*parity3)+(M4*AD125*parity1)+(N4*AD125*parity2)+(O4*AD125*parity3))</f>
        <v>631.4886165471052</v>
      </c>
      <c r="E125" s="4">
        <f>EXP((B5*1)+(C5*AD125)+(D5*AD125^2)+(E5*AD125^3)+(F5*sexm)+(G5*heightn)+(H5*weightn)+(I5*AD125*weightn)+(J5*parity1)+(K5*parity2)+(L5*parity3)+(M5*AD125*parity1)+(N5*AD125*parity2)+(O5*AD125*parity3))</f>
        <v>719.9113769632758</v>
      </c>
      <c r="F125" s="4">
        <f>EXP((B6*1)+(C6*AD125)+(D6*AD125^2)+(E6*AD125^3)+(F6*sexm)+(G6*heightn)+(H6*weightn)+(I6*AD125*weightn)+(J6*parity1)+(K6*parity2)+(L6*parity3)+(M6*AD125*parity1)+(N6*AD125*parity2)+(O6*AD125*parity3))</f>
        <v>739.67615810502</v>
      </c>
      <c r="G125" s="1">
        <v>-1</v>
      </c>
      <c r="H125" s="1"/>
      <c r="I125" s="4">
        <f t="shared" si="13"/>
        <v>24.2</v>
      </c>
      <c r="J125" s="1">
        <f t="shared" si="7"/>
        <v>0.1593148548358617</v>
      </c>
      <c r="K125" s="1">
        <f t="shared" si="8"/>
        <v>0.16662781904063026</v>
      </c>
      <c r="L125" s="1">
        <f t="shared" si="9"/>
        <v>0.18788153180420256</v>
      </c>
      <c r="M125" s="1">
        <f t="shared" si="10"/>
        <v>0.2141892169121049</v>
      </c>
      <c r="N125" s="1">
        <f t="shared" si="11"/>
        <v>0.22006966710452533</v>
      </c>
      <c r="AD125" s="1">
        <f t="shared" si="12"/>
        <v>-1.58</v>
      </c>
    </row>
    <row r="126" spans="1:30" ht="14.25">
      <c r="A126" s="4">
        <v>24.3</v>
      </c>
      <c r="B126" s="4">
        <f>EXP((B2*1)+(C2*AD126)+(D2*AD126^2)+(E2*AD126^3)+(F2*sexm)+(G2*heightn)+(H2*weightn)+(I2*AD126*weightn)+(J2*parity1)+(K2*parity2)+(L2*parity3)+(M2*AD126*parity1)+(N2*AD126*parity2)+(O2*AD126*parity3))</f>
        <v>543.8716368379197</v>
      </c>
      <c r="C126" s="4">
        <f>EXP((B3*1)+(C3*AD126)+(D3*AD126^2)+(E3*AD126^3)+(F3*sexm)+(G3*heightn)+(H3*weightn)+(I3*AD126*weightn)+(J3*parity1)+(K3*parity2)+(L3*parity3)+(M3*AD126*parity1)+(N3*AD126*parity2)+(O3*AD126*parity3))</f>
        <v>568.8296641700224</v>
      </c>
      <c r="D126" s="4">
        <f>EXP((B4*1)+(C4*AD126)+(D4*AD126^2)+(E4*AD126^3)+(F4*sexm)+(G4*heightn)+(H4*weightn)+(I4*AD126*weightn)+(J4*parity1)+(K4*parity2)+(L4*parity3)+(M4*AD126*parity1)+(N4*AD126*parity2)+(O4*AD126*parity3))</f>
        <v>641.3272502706608</v>
      </c>
      <c r="E126" s="4">
        <f>EXP((B5*1)+(C5*AD126)+(D5*AD126^2)+(E5*AD126^3)+(F5*sexm)+(G5*heightn)+(H5*weightn)+(I5*AD126*weightn)+(J5*parity1)+(K5*parity2)+(L5*parity3)+(M5*AD126*parity1)+(N5*AD126*parity2)+(O5*AD126*parity3))</f>
        <v>731.0522225630481</v>
      </c>
      <c r="F126" s="4">
        <f>EXP((B6*1)+(C6*AD126)+(D6*AD126^2)+(E6*AD126^3)+(F6*sexm)+(G6*heightn)+(H6*weightn)+(I6*AD126*weightn)+(J6*parity1)+(K6*parity2)+(L6*parity3)+(M6*AD126*parity1)+(N6*AD126*parity2)+(O6*AD126*parity3))</f>
        <v>751.1431315332057</v>
      </c>
      <c r="G126" s="1">
        <v>-1</v>
      </c>
      <c r="H126" s="1"/>
      <c r="I126" s="4">
        <f t="shared" si="13"/>
        <v>24.3</v>
      </c>
      <c r="J126" s="1">
        <f t="shared" si="7"/>
        <v>0.16181358389750966</v>
      </c>
      <c r="K126" s="1">
        <f t="shared" si="8"/>
        <v>0.16923913723781572</v>
      </c>
      <c r="L126" s="1">
        <f t="shared" si="9"/>
        <v>0.19080873829123227</v>
      </c>
      <c r="M126" s="1">
        <f t="shared" si="10"/>
        <v>0.21750385961829405</v>
      </c>
      <c r="N126" s="1">
        <f t="shared" si="11"/>
        <v>0.22348133989860633</v>
      </c>
      <c r="AD126" s="1">
        <f t="shared" si="12"/>
        <v>-1.5699999999999998</v>
      </c>
    </row>
    <row r="127" spans="1:30" ht="14.25">
      <c r="A127" s="4">
        <v>24.4</v>
      </c>
      <c r="B127" s="4">
        <f>EXP((B2*1)+(C2*AD127)+(D2*AD127^2)+(E2*AD127^3)+(F2*sexm)+(G2*heightn)+(H2*weightn)+(I2*AD127*weightn)+(J2*parity1)+(K2*parity2)+(L2*parity3)+(M2*AD127*parity1)+(N2*AD127*parity2)+(O2*AD127*parity3))</f>
        <v>552.3596052415121</v>
      </c>
      <c r="C127" s="4">
        <f>EXP((B3*1)+(C3*AD127)+(D3*AD127^2)+(E3*AD127^3)+(F3*sexm)+(G3*heightn)+(H3*weightn)+(I3*AD127*weightn)+(J3*parity1)+(K3*parity2)+(L3*parity3)+(M3*AD127*parity1)+(N3*AD127*parity2)+(O3*AD127*parity3))</f>
        <v>577.7009519967627</v>
      </c>
      <c r="D127" s="4">
        <f>EXP((B4*1)+(C4*AD127)+(D4*AD127^2)+(E4*AD127^3)+(F4*sexm)+(G4*heightn)+(H4*weightn)+(I4*AD127*weightn)+(J4*parity1)+(K4*parity2)+(L4*parity3)+(M4*AD127*parity1)+(N4*AD127*parity2)+(O4*AD127*parity3))</f>
        <v>651.2722235516112</v>
      </c>
      <c r="E127" s="4">
        <f>EXP((B5*1)+(C5*AD127)+(D5*AD127^2)+(E5*AD127^3)+(F5*sexm)+(G5*heightn)+(H5*weightn)+(I5*AD127*weightn)+(J5*parity1)+(K5*parity2)+(L5*parity3)+(M5*AD127*parity1)+(N5*AD127*parity2)+(O5*AD127*parity3))</f>
        <v>742.3129820934817</v>
      </c>
      <c r="F127" s="4">
        <f>EXP((B6*1)+(C6*AD127)+(D6*AD127^2)+(E6*AD127^3)+(F6*sexm)+(G6*heightn)+(H6*weightn)+(I6*AD127*weightn)+(J6*parity1)+(K6*parity2)+(L6*parity3)+(M6*AD127*parity1)+(N6*AD127*parity2)+(O6*AD127*parity3))</f>
        <v>762.7359588902799</v>
      </c>
      <c r="G127" s="1">
        <v>-1</v>
      </c>
      <c r="H127" s="1"/>
      <c r="I127" s="4">
        <f t="shared" si="13"/>
        <v>24.4</v>
      </c>
      <c r="J127" s="1">
        <f t="shared" si="7"/>
        <v>0.16433893821710516</v>
      </c>
      <c r="K127" s="1">
        <f t="shared" si="8"/>
        <v>0.17187853738263148</v>
      </c>
      <c r="L127" s="1">
        <f t="shared" si="9"/>
        <v>0.19376758309827474</v>
      </c>
      <c r="M127" s="1">
        <f t="shared" si="10"/>
        <v>0.22085417931435591</v>
      </c>
      <c r="N127" s="1">
        <f t="shared" si="11"/>
        <v>0.22693045696060216</v>
      </c>
      <c r="AD127" s="1">
        <f t="shared" si="12"/>
        <v>-1.56</v>
      </c>
    </row>
    <row r="128" spans="1:30" ht="14.25">
      <c r="A128" s="4">
        <v>24.5</v>
      </c>
      <c r="B128" s="4">
        <f>EXP((B2*1)+(C2*AD128)+(D2*AD128^2)+(E2*AD128^3)+(F2*sexm)+(G2*heightn)+(H2*weightn)+(I2*AD128*weightn)+(J2*parity1)+(K2*parity2)+(L2*parity3)+(M2*AD128*parity1)+(N2*AD128*parity2)+(O2*AD128*parity3))</f>
        <v>560.9372424216549</v>
      </c>
      <c r="C128" s="4">
        <f>EXP((B3*1)+(C3*AD128)+(D3*AD128^2)+(E3*AD128^3)+(F3*sexm)+(G3*heightn)+(H3*weightn)+(I3*AD128*weightn)+(J3*parity1)+(K3*parity2)+(L3*parity3)+(M3*AD128*parity1)+(N3*AD128*parity2)+(O3*AD128*parity3))</f>
        <v>586.6668382420004</v>
      </c>
      <c r="D128" s="4">
        <f>EXP((B4*1)+(C4*AD128)+(D4*AD128^2)+(E4*AD128^3)+(F4*sexm)+(G4*heightn)+(H4*weightn)+(I4*AD128*weightn)+(J4*parity1)+(K4*parity2)+(L4*parity3)+(M4*AD128*parity1)+(N4*AD128*parity2)+(O4*AD128*parity3))</f>
        <v>661.3238204770807</v>
      </c>
      <c r="E128" s="4">
        <f>EXP((B5*1)+(C5*AD128)+(D5*AD128^2)+(E5*AD128^3)+(F5*sexm)+(G5*heightn)+(H5*weightn)+(I5*AD128*weightn)+(J5*parity1)+(K5*parity2)+(L5*parity3)+(M5*AD128*parity1)+(N5*AD128*parity2)+(O5*AD128*parity3))</f>
        <v>753.6939745412286</v>
      </c>
      <c r="F128" s="4">
        <f>EXP((B6*1)+(C6*AD128)+(D6*AD128^2)+(E6*AD128^3)+(F6*sexm)+(G6*heightn)+(H6*weightn)+(I6*AD128*weightn)+(J6*parity1)+(K6*parity2)+(L6*parity3)+(M6*AD128*parity1)+(N6*AD128*parity2)+(O6*AD128*parity3))</f>
        <v>774.4550159277171</v>
      </c>
      <c r="G128" s="1">
        <v>-1</v>
      </c>
      <c r="H128" s="1"/>
      <c r="I128" s="4">
        <f t="shared" si="13"/>
        <v>24.5</v>
      </c>
      <c r="J128" s="1">
        <f t="shared" si="7"/>
        <v>0.16689097093857813</v>
      </c>
      <c r="K128" s="1">
        <f t="shared" si="8"/>
        <v>0.1745460826045046</v>
      </c>
      <c r="L128" s="1">
        <f t="shared" si="9"/>
        <v>0.1967581507473984</v>
      </c>
      <c r="M128" s="1">
        <f t="shared" si="10"/>
        <v>0.2242402709057239</v>
      </c>
      <c r="N128" s="1">
        <f t="shared" si="11"/>
        <v>0.23041713008470951</v>
      </c>
      <c r="AD128" s="1">
        <f t="shared" si="12"/>
        <v>-1.55</v>
      </c>
    </row>
    <row r="129" spans="1:30" ht="14.25">
      <c r="A129" s="4">
        <v>24.6</v>
      </c>
      <c r="B129" s="4">
        <f>EXP((B2*1)+(C2*AD129)+(D2*AD129^2)+(E2*AD129^3)+(F2*sexm)+(G2*heightn)+(H2*weightn)+(I2*AD129*weightn)+(J2*parity1)+(K2*parity2)+(L2*parity3)+(M2*AD129*parity1)+(N2*AD129*parity2)+(O2*AD129*parity3))</f>
        <v>569.6047132370338</v>
      </c>
      <c r="C129" s="4">
        <f>EXP((B3*1)+(C3*AD129)+(D3*AD129^2)+(E3*AD129^3)+(F3*sexm)+(G3*heightn)+(H3*weightn)+(I3*AD129*weightn)+(J3*parity1)+(K3*parity2)+(L3*parity3)+(M3*AD129*parity1)+(N3*AD129*parity2)+(O3*AD129*parity3))</f>
        <v>595.727520554919</v>
      </c>
      <c r="D129" s="4">
        <f>EXP((B4*1)+(C4*AD129)+(D4*AD129^2)+(E4*AD129^3)+(F4*sexm)+(G4*heightn)+(H4*weightn)+(I4*AD129*weightn)+(J4*parity1)+(K4*parity2)+(L4*parity3)+(M4*AD129*parity1)+(N4*AD129*parity2)+(O4*AD129*parity3))</f>
        <v>671.4823099844714</v>
      </c>
      <c r="E129" s="4">
        <f>EXP((B5*1)+(C5*AD129)+(D5*AD129^2)+(E5*AD129^3)+(F5*sexm)+(G5*heightn)+(H5*weightn)+(I5*AD129*weightn)+(J5*parity1)+(K5*parity2)+(L5*parity3)+(M5*AD129*parity1)+(N5*AD129*parity2)+(O5*AD129*parity3))</f>
        <v>765.1955016132375</v>
      </c>
      <c r="F129" s="4">
        <f>EXP((B6*1)+(C6*AD129)+(D6*AD129^2)+(E6*AD129^3)+(F6*sexm)+(G6*heightn)+(H6*weightn)+(I6*AD129*weightn)+(J6*parity1)+(K6*parity2)+(L6*parity3)+(M6*AD129*parity1)+(N6*AD129*parity2)+(O6*AD129*parity3))</f>
        <v>786.3006592953157</v>
      </c>
      <c r="G129" s="1">
        <v>-1</v>
      </c>
      <c r="H129" s="1"/>
      <c r="I129" s="4">
        <f t="shared" si="13"/>
        <v>24.6</v>
      </c>
      <c r="J129" s="1">
        <f t="shared" si="7"/>
        <v>0.1694697311109559</v>
      </c>
      <c r="K129" s="1">
        <f t="shared" si="8"/>
        <v>0.1772418317083452</v>
      </c>
      <c r="L129" s="1">
        <f t="shared" si="9"/>
        <v>0.19978052125330142</v>
      </c>
      <c r="M129" s="1">
        <f t="shared" si="10"/>
        <v>0.22766222415674559</v>
      </c>
      <c r="N129" s="1">
        <f t="shared" si="11"/>
        <v>0.23394146538196295</v>
      </c>
      <c r="AD129" s="1">
        <f t="shared" si="12"/>
        <v>-1.5399999999999998</v>
      </c>
    </row>
    <row r="130" spans="1:30" ht="14.25">
      <c r="A130" s="4">
        <v>24.7</v>
      </c>
      <c r="B130" s="4">
        <f>EXP((B2*1)+(C2*AD130)+(D2*AD130^2)+(E2*AD130^3)+(F2*sexm)+(G2*heightn)+(H2*weightn)+(I2*AD130*weightn)+(J2*parity1)+(K2*parity2)+(L2*parity3)+(M2*AD130*parity1)+(N2*AD130*parity2)+(O2*AD130*parity3))</f>
        <v>578.3621686056453</v>
      </c>
      <c r="C130" s="4">
        <f>EXP((B3*1)+(C3*AD130)+(D3*AD130^2)+(E3*AD130^3)+(F3*sexm)+(G3*heightn)+(H3*weightn)+(I3*AD130*weightn)+(J3*parity1)+(K3*parity2)+(L3*parity3)+(M3*AD130*parity1)+(N3*AD130*parity2)+(O3*AD130*parity3))</f>
        <v>604.8831818387839</v>
      </c>
      <c r="D130" s="4">
        <f>EXP((B4*1)+(C4*AD130)+(D4*AD130^2)+(E4*AD130^3)+(F4*sexm)+(G4*heightn)+(H4*weightn)+(I4*AD130*weightn)+(J4*parity1)+(K4*parity2)+(L4*parity3)+(M4*AD130*parity1)+(N4*AD130*parity2)+(O4*AD130*parity3))</f>
        <v>681.7479456276686</v>
      </c>
      <c r="E130" s="4">
        <f>EXP((B5*1)+(C5*AD130)+(D5*AD130^2)+(E5*AD130^3)+(F5*sexm)+(G5*heightn)+(H5*weightn)+(I5*AD130*weightn)+(J5*parity1)+(K5*parity2)+(L5*parity3)+(M5*AD130*parity1)+(N5*AD130*parity2)+(O5*AD130*parity3))</f>
        <v>776.8178474600786</v>
      </c>
      <c r="F130" s="4">
        <f>EXP((B6*1)+(C6*AD130)+(D6*AD130^2)+(E6*AD130^3)+(F6*sexm)+(G6*heightn)+(H6*weightn)+(I6*AD130*weightn)+(J6*parity1)+(K6*parity2)+(L6*parity3)+(M6*AD130*parity1)+(N6*AD130*parity2)+(O6*AD130*parity3))</f>
        <v>798.2732261732012</v>
      </c>
      <c r="G130" s="1">
        <v>-1</v>
      </c>
      <c r="H130" s="1"/>
      <c r="I130" s="4">
        <f t="shared" si="13"/>
        <v>24.7</v>
      </c>
      <c r="J130" s="1">
        <f t="shared" si="7"/>
        <v>0.17207526363560896</v>
      </c>
      <c r="K130" s="1">
        <f t="shared" si="8"/>
        <v>0.17996583911183361</v>
      </c>
      <c r="L130" s="1">
        <f t="shared" si="9"/>
        <v>0.20283477005375283</v>
      </c>
      <c r="M130" s="1">
        <f t="shared" si="10"/>
        <v>0.2311201236083659</v>
      </c>
      <c r="N130" s="1">
        <f t="shared" si="11"/>
        <v>0.23750356317074806</v>
      </c>
      <c r="AD130" s="1">
        <f t="shared" si="12"/>
        <v>-1.53</v>
      </c>
    </row>
    <row r="131" spans="1:30" ht="14.25">
      <c r="A131" s="4">
        <v>24.8</v>
      </c>
      <c r="B131" s="4">
        <f>EXP((B2*1)+(C2*AD131)+(D2*AD131^2)+(E2*AD131^3)+(F2*sexm)+(G2*heightn)+(H2*weightn)+(I2*AD131*weightn)+(J2*parity1)+(K2*parity2)+(L2*parity3)+(M2*AD131*parity1)+(N2*AD131*parity2)+(O2*AD131*parity3))</f>
        <v>587.2097453303384</v>
      </c>
      <c r="C131" s="4">
        <f>EXP((B3*1)+(C3*AD131)+(D3*AD131^2)+(E3*AD131^3)+(F3*sexm)+(G3*heightn)+(H3*weightn)+(I3*AD131*weightn)+(J3*parity1)+(K3*parity2)+(L3*parity3)+(M3*AD131*parity1)+(N3*AD131*parity2)+(O3*AD131*parity3))</f>
        <v>614.1339900426925</v>
      </c>
      <c r="D131" s="4">
        <f>EXP((B4*1)+(C4*AD131)+(D4*AD131^2)+(E4*AD131^3)+(F4*sexm)+(G4*heightn)+(H4*weightn)+(I4*AD131*weightn)+(J4*parity1)+(K4*parity2)+(L4*parity3)+(M4*AD131*parity1)+(N4*AD131*parity2)+(O4*AD131*parity3))</f>
        <v>692.1209653455307</v>
      </c>
      <c r="E131" s="4">
        <f>EXP((B5*1)+(C5*AD131)+(D5*AD131^2)+(E5*AD131^3)+(F5*sexm)+(G5*heightn)+(H5*weightn)+(I5*AD131*weightn)+(J5*parity1)+(K5*parity2)+(L5*parity3)+(M5*AD131*parity1)+(N5*AD131*parity2)+(O5*AD131*parity3))</f>
        <v>788.5612784015891</v>
      </c>
      <c r="F131" s="4">
        <f>EXP((B6*1)+(C6*AD131)+(D6*AD131^2)+(E6*AD131^3)+(F6*sexm)+(G6*heightn)+(H6*weightn)+(I6*AD131*weightn)+(J6*parity1)+(K6*parity2)+(L6*parity3)+(M6*AD131*parity1)+(N6*AD131*parity2)+(O6*AD131*parity3))</f>
        <v>810.3730339049526</v>
      </c>
      <c r="G131" s="1">
        <v>-1</v>
      </c>
      <c r="H131" s="1"/>
      <c r="I131" s="4">
        <f t="shared" si="13"/>
        <v>24.8</v>
      </c>
      <c r="J131" s="1">
        <f t="shared" si="7"/>
        <v>0.174707609214346</v>
      </c>
      <c r="K131" s="1">
        <f t="shared" si="8"/>
        <v>0.18271815478346154</v>
      </c>
      <c r="L131" s="1">
        <f t="shared" si="9"/>
        <v>0.2059209679407131</v>
      </c>
      <c r="M131" s="1">
        <f t="shared" si="10"/>
        <v>0.2346140484965009</v>
      </c>
      <c r="N131" s="1">
        <f t="shared" si="11"/>
        <v>0.2411035178676483</v>
      </c>
      <c r="AD131" s="1">
        <f t="shared" si="12"/>
        <v>-1.52</v>
      </c>
    </row>
    <row r="132" spans="1:30" ht="14.25">
      <c r="A132" s="4">
        <v>24.9</v>
      </c>
      <c r="B132" s="4">
        <f>EXP((B2*1)+(C2*AD132)+(D2*AD132^2)+(E2*AD132^3)+(F2*sexm)+(G2*heightn)+(H2*weightn)+(I2*AD132*weightn)+(J2*parity1)+(K2*parity2)+(L2*parity3)+(M2*AD132*parity1)+(N2*AD132*parity2)+(O2*AD132*parity3))</f>
        <v>596.1475659272966</v>
      </c>
      <c r="C132" s="4">
        <f>EXP((B3*1)+(C3*AD132)+(D3*AD132^2)+(E3*AD132^3)+(F3*sexm)+(G3*heightn)+(H3*weightn)+(I3*AD132*weightn)+(J3*parity1)+(K3*parity2)+(L3*parity3)+(M3*AD132*parity1)+(N3*AD132*parity2)+(O3*AD132*parity3))</f>
        <v>623.4800979559172</v>
      </c>
      <c r="D132" s="4">
        <f>EXP((B4*1)+(C4*AD132)+(D4*AD132^2)+(E4*AD132^3)+(F4*sexm)+(G4*heightn)+(H4*weightn)+(I4*AD132*weightn)+(J4*parity1)+(K4*parity2)+(L4*parity3)+(M4*AD132*parity1)+(N4*AD132*parity2)+(O4*AD132*parity3))</f>
        <v>702.6015912327683</v>
      </c>
      <c r="E132" s="4">
        <f>EXP((B5*1)+(C5*AD132)+(D5*AD132^2)+(E5*AD132^3)+(F5*sexm)+(G5*heightn)+(H5*weightn)+(I5*AD132*weightn)+(J5*parity1)+(K5*parity2)+(L5*parity3)+(M5*AD132*parity1)+(N5*AD132*parity2)+(O5*AD132*parity3))</f>
        <v>800.426042654932</v>
      </c>
      <c r="F132" s="4">
        <f>EXP((B6*1)+(C6*AD132)+(D6*AD132^2)+(E6*AD132^3)+(F6*sexm)+(G6*heightn)+(H6*weightn)+(I6*AD132*weightn)+(J6*parity1)+(K6*parity2)+(L6*parity3)+(M6*AD132*parity1)+(N6*AD132*parity2)+(O6*AD132*parity3))</f>
        <v>822.6003796320246</v>
      </c>
      <c r="G132" s="1">
        <v>-1</v>
      </c>
      <c r="H132" s="1"/>
      <c r="I132" s="4">
        <f t="shared" si="13"/>
        <v>24.9</v>
      </c>
      <c r="J132" s="1">
        <f t="shared" si="7"/>
        <v>0.17736680429838345</v>
      </c>
      <c r="K132" s="1">
        <f t="shared" si="8"/>
        <v>0.18549882418134458</v>
      </c>
      <c r="L132" s="1">
        <f t="shared" si="9"/>
        <v>0.20903918099216576</v>
      </c>
      <c r="M132" s="1">
        <f t="shared" si="10"/>
        <v>0.23814407267112908</v>
      </c>
      <c r="N132" s="1">
        <f t="shared" si="11"/>
        <v>0.24474141787867798</v>
      </c>
      <c r="AD132" s="1">
        <f t="shared" si="12"/>
        <v>-1.5100000000000002</v>
      </c>
    </row>
    <row r="133" spans="1:30" ht="14.25">
      <c r="A133" s="4">
        <v>25</v>
      </c>
      <c r="B133" s="4">
        <f>EXP((B2*1)+(C2*AD133)+(D2*AD133^2)+(E2*AD133^3)+(F2*sexm)+(G2*heightn)+(H2*weightn)+(I2*AD133*weightn)+(J2*parity1)+(K2*parity2)+(L2*parity3)+(M2*AD133*parity1)+(N2*AD133*parity2)+(O2*AD133*parity3))</f>
        <v>605.1757384575707</v>
      </c>
      <c r="C133" s="4">
        <f>EXP((B3*1)+(C3*AD133)+(D3*AD133^2)+(E3*AD133^3)+(F3*sexm)+(G3*heightn)+(H3*weightn)+(I3*AD133*weightn)+(J3*parity1)+(K3*parity2)+(L3*parity3)+(M3*AD133*parity1)+(N3*AD133*parity2)+(O3*AD133*parity3))</f>
        <v>632.9216430049958</v>
      </c>
      <c r="D133" s="4">
        <f>EXP((B4*1)+(C4*AD133)+(D4*AD133^2)+(E4*AD133^3)+(F4*sexm)+(G4*heightn)+(H4*weightn)+(I4*AD133*weightn)+(J4*parity1)+(K4*parity2)+(L4*parity3)+(M4*AD133*parity1)+(N4*AD133*parity2)+(O4*AD133*parity3))</f>
        <v>713.1900293133284</v>
      </c>
      <c r="E133" s="4">
        <f>EXP((B5*1)+(C5*AD133)+(D5*AD133^2)+(E5*AD133^3)+(F5*sexm)+(G5*heightn)+(H5*weightn)+(I5*AD133*weightn)+(J5*parity1)+(K5*parity2)+(L5*parity3)+(M5*AD133*parity1)+(N5*AD133*parity2)+(O5*AD133*parity3))</f>
        <v>812.4123700652201</v>
      </c>
      <c r="F133" s="4">
        <f>EXP((B6*1)+(C6*AD133)+(D6*AD133^2)+(E6*AD133^3)+(F6*sexm)+(G6*heightn)+(H6*weightn)+(I6*AD133*weightn)+(J6*parity1)+(K6*parity2)+(L6*parity3)+(M6*AD133*parity1)+(N6*AD133*parity2)+(O6*AD133*parity3))</f>
        <v>834.9555399296294</v>
      </c>
      <c r="G133" s="1">
        <v>-1</v>
      </c>
      <c r="H133" s="1"/>
      <c r="I133" s="4">
        <f t="shared" si="13"/>
        <v>25</v>
      </c>
      <c r="J133" s="1">
        <f t="shared" si="7"/>
        <v>0.1800528810382228</v>
      </c>
      <c r="K133" s="1">
        <f t="shared" si="8"/>
        <v>0.18830788819285227</v>
      </c>
      <c r="L133" s="1">
        <f t="shared" si="9"/>
        <v>0.21218947050469442</v>
      </c>
      <c r="M133" s="1">
        <f t="shared" si="10"/>
        <v>0.24171026451614655</v>
      </c>
      <c r="N133" s="1">
        <f t="shared" si="11"/>
        <v>0.2484173454909492</v>
      </c>
      <c r="AD133" s="1">
        <f t="shared" si="12"/>
        <v>-1.5</v>
      </c>
    </row>
    <row r="134" spans="1:30" ht="14.25">
      <c r="A134" s="4">
        <v>25.1</v>
      </c>
      <c r="B134" s="4">
        <f>EXP((B2*1)+(C2*AD134)+(D2*AD134^2)+(E2*AD134^3)+(F2*sexm)+(G2*heightn)+(H2*weightn)+(I2*AD134*weightn)+(J2*parity1)+(K2*parity2)+(L2*parity3)+(M2*AD134*parity1)+(N2*AD134*parity2)+(O2*AD134*parity3))</f>
        <v>614.2943563617181</v>
      </c>
      <c r="C134" s="4">
        <f>EXP((B3*1)+(C3*AD134)+(D3*AD134^2)+(E3*AD134^3)+(F3*sexm)+(G3*heightn)+(H3*weightn)+(I3*AD134*weightn)+(J3*parity1)+(K3*parity2)+(L3*parity3)+(M3*AD134*parity1)+(N3*AD134*parity2)+(O3*AD134*parity3))</f>
        <v>642.4587470536287</v>
      </c>
      <c r="D134" s="4">
        <f>EXP((B4*1)+(C4*AD134)+(D4*AD134^2)+(E4*AD134^3)+(F4*sexm)+(G4*heightn)+(H4*weightn)+(I4*AD134*weightn)+(J4*parity1)+(K4*parity2)+(L4*parity3)+(M4*AD134*parity1)+(N4*AD134*parity2)+(O4*AD134*parity3))</f>
        <v>723.8864693163815</v>
      </c>
      <c r="E134" s="4">
        <f>EXP((B5*1)+(C5*AD134)+(D5*AD134^2)+(E5*AD134^3)+(F5*sexm)+(G5*heightn)+(H5*weightn)+(I5*AD134*weightn)+(J5*parity1)+(K5*parity2)+(L5*parity3)+(M5*AD134*parity1)+(N5*AD134*parity2)+(O5*AD134*parity3))</f>
        <v>824.5204718388101</v>
      </c>
      <c r="F134" s="4">
        <f>EXP((B6*1)+(C6*AD134)+(D6*AD134^2)+(E6*AD134^3)+(F6*sexm)+(G6*heightn)+(H6*weightn)+(I6*AD134*weightn)+(J6*parity1)+(K6*parity2)+(L6*parity3)+(M6*AD134*parity1)+(N6*AD134*parity2)+(O6*AD134*parity3))</f>
        <v>847.4387704442296</v>
      </c>
      <c r="G134" s="1">
        <v>-1</v>
      </c>
      <c r="H134" s="1"/>
      <c r="I134" s="4">
        <f t="shared" si="13"/>
        <v>25.1</v>
      </c>
      <c r="J134" s="1">
        <f t="shared" si="7"/>
        <v>0.18276586723445246</v>
      </c>
      <c r="K134" s="1">
        <f t="shared" si="8"/>
        <v>0.19114538307507326</v>
      </c>
      <c r="L134" s="1">
        <f t="shared" si="9"/>
        <v>0.21537189292683392</v>
      </c>
      <c r="M134" s="1">
        <f t="shared" si="10"/>
        <v>0.24531268687001578</v>
      </c>
      <c r="N134" s="1">
        <f t="shared" si="11"/>
        <v>0.25213137676481795</v>
      </c>
      <c r="AD134" s="1">
        <f t="shared" si="12"/>
        <v>-1.4899999999999998</v>
      </c>
    </row>
    <row r="135" spans="1:30" ht="14.25">
      <c r="A135" s="4">
        <v>25.2</v>
      </c>
      <c r="B135" s="4">
        <f>EXP((B2*1)+(C2*AD135)+(D2*AD135^2)+(E2*AD135^3)+(F2*sexm)+(G2*heightn)+(H2*weightn)+(I2*AD135*weightn)+(J2*parity1)+(K2*parity2)+(L2*parity3)+(M2*AD135*parity1)+(N2*AD135*parity2)+(O2*AD135*parity3))</f>
        <v>623.5034982976673</v>
      </c>
      <c r="C135" s="4">
        <f>EXP((B3*1)+(C3*AD135)+(D3*AD135^2)+(E3*AD135^3)+(F3*sexm)+(G3*heightn)+(H3*weightn)+(I3*AD135*weightn)+(J3*parity1)+(K3*parity2)+(L3*parity3)+(M3*AD135*parity1)+(N3*AD135*parity2)+(O3*AD135*parity3))</f>
        <v>652.0915162055238</v>
      </c>
      <c r="D135" s="4">
        <f>EXP((B4*1)+(C4*AD135)+(D4*AD135^2)+(E4*AD135^3)+(F4*sexm)+(G4*heightn)+(H4*weightn)+(I4*AD135*weightn)+(J4*parity1)+(K4*parity2)+(L4*parity3)+(M4*AD135*parity1)+(N4*AD135*parity2)+(O4*AD135*parity3))</f>
        <v>734.6910844550243</v>
      </c>
      <c r="E135" s="4">
        <f>EXP((B5*1)+(C5*AD135)+(D5*AD135^2)+(E5*AD135^3)+(F5*sexm)+(G5*heightn)+(H5*weightn)+(I5*AD135*weightn)+(J5*parity1)+(K5*parity2)+(L5*parity3)+(M5*AD135*parity1)+(N5*AD135*parity2)+(O5*AD135*parity3))</f>
        <v>836.7505402794112</v>
      </c>
      <c r="F135" s="4">
        <f>EXP((B6*1)+(C6*AD135)+(D6*AD135^2)+(E6*AD135^3)+(F6*sexm)+(G6*heightn)+(H6*weightn)+(I6*AD135*weightn)+(J6*parity1)+(K6*parity2)+(L6*parity3)+(M6*AD135*parity1)+(N6*AD135*parity2)+(O6*AD135*parity3))</f>
        <v>860.050305532817</v>
      </c>
      <c r="G135" s="1">
        <v>-1</v>
      </c>
      <c r="H135" s="1"/>
      <c r="I135" s="4">
        <f t="shared" si="13"/>
        <v>25.2</v>
      </c>
      <c r="J135" s="1">
        <f t="shared" si="7"/>
        <v>0.1855057862895086</v>
      </c>
      <c r="K135" s="1">
        <f t="shared" si="8"/>
        <v>0.19401134039615717</v>
      </c>
      <c r="L135" s="1">
        <f t="shared" si="9"/>
        <v>0.2185864997932297</v>
      </c>
      <c r="M135" s="1">
        <f t="shared" si="10"/>
        <v>0.24895139694725277</v>
      </c>
      <c r="N135" s="1">
        <f t="shared" si="11"/>
        <v>0.25588358142656187</v>
      </c>
      <c r="AD135" s="1">
        <f t="shared" si="12"/>
        <v>-1.48</v>
      </c>
    </row>
    <row r="136" spans="1:30" ht="14.25">
      <c r="A136" s="4">
        <v>25.3</v>
      </c>
      <c r="B136" s="4">
        <f>EXP((B2*1)+(C2*AD136)+(D2*AD136^2)+(E2*AD136^3)+(F2*sexm)+(G2*heightn)+(H2*weightn)+(I2*AD136*weightn)+(J2*parity1)+(K2*parity2)+(L2*parity3)+(M2*AD136*parity1)+(N2*AD136*parity2)+(O2*AD136*parity3))</f>
        <v>632.803227981881</v>
      </c>
      <c r="C136" s="4">
        <f>EXP((B3*1)+(C3*AD136)+(D3*AD136^2)+(E3*AD136^3)+(F3*sexm)+(G3*heightn)+(H3*weightn)+(I3*AD136*weightn)+(J3*parity1)+(K3*parity2)+(L3*parity3)+(M3*AD136*parity1)+(N3*AD136*parity2)+(O3*AD136*parity3))</f>
        <v>661.8200406102466</v>
      </c>
      <c r="D136" s="4">
        <f>EXP((B4*1)+(C4*AD136)+(D4*AD136^2)+(E4*AD136^3)+(F4*sexm)+(G4*heightn)+(H4*weightn)+(I4*AD136*weightn)+(J4*parity1)+(K4*parity2)+(L4*parity3)+(M4*AD136*parity1)+(N4*AD136*parity2)+(O4*AD136*parity3))</f>
        <v>745.6040312078095</v>
      </c>
      <c r="E136" s="4">
        <f>EXP((B5*1)+(C5*AD136)+(D5*AD136^2)+(E5*AD136^3)+(F5*sexm)+(G5*heightn)+(H5*weightn)+(I5*AD136*weightn)+(J5*parity1)+(K5*parity2)+(L5*parity3)+(M5*AD136*parity1)+(N5*AD136*parity2)+(O5*AD136*parity3))</f>
        <v>849.1027485271239</v>
      </c>
      <c r="F136" s="4">
        <f>EXP((B6*1)+(C6*AD136)+(D6*AD136^2)+(E6*AD136^3)+(F6*sexm)+(G6*heightn)+(H6*weightn)+(I6*AD136*weightn)+(J6*parity1)+(K6*parity2)+(L6*parity3)+(M6*AD136*parity1)+(N6*AD136*parity2)+(O6*AD136*parity3))</f>
        <v>872.7903579041323</v>
      </c>
      <c r="G136" s="1">
        <v>-1</v>
      </c>
      <c r="H136" s="1"/>
      <c r="I136" s="4">
        <f t="shared" si="13"/>
        <v>25.3</v>
      </c>
      <c r="J136" s="1">
        <f t="shared" si="7"/>
        <v>0.18827265716041802</v>
      </c>
      <c r="K136" s="1">
        <f t="shared" si="8"/>
        <v>0.19690578697755098</v>
      </c>
      <c r="L136" s="1">
        <f t="shared" si="9"/>
        <v>0.22183333765963806</v>
      </c>
      <c r="M136" s="1">
        <f t="shared" si="10"/>
        <v>0.25262644626078484</v>
      </c>
      <c r="N136" s="1">
        <f t="shared" si="11"/>
        <v>0.25967402276163526</v>
      </c>
      <c r="AD136" s="1">
        <f t="shared" si="12"/>
        <v>-1.47</v>
      </c>
    </row>
    <row r="137" spans="1:30" ht="14.25">
      <c r="A137" s="4">
        <v>25.4</v>
      </c>
      <c r="B137" s="4">
        <f>EXP((B2*1)+(C2*AD137)+(D2*AD137^2)+(E2*AD137^3)+(F2*sexm)+(G2*heightn)+(H2*weightn)+(I2*AD137*weightn)+(J2*parity1)+(K2*parity2)+(L2*parity3)+(M2*AD137*parity1)+(N2*AD137*parity2)+(O2*AD137*parity3))</f>
        <v>642.1935940338957</v>
      </c>
      <c r="C137" s="4">
        <f>EXP((B3*1)+(C3*AD137)+(D3*AD137^2)+(E3*AD137^3)+(F3*sexm)+(G3*heightn)+(H3*weightn)+(I3*AD137*weightn)+(J3*parity1)+(K3*parity2)+(L3*parity3)+(M3*AD137*parity1)+(N3*AD137*parity2)+(O3*AD137*parity3))</f>
        <v>671.6443942722228</v>
      </c>
      <c r="D137" s="4">
        <f>EXP((B4*1)+(C4*AD137)+(D4*AD137^2)+(E4*AD137^3)+(F4*sexm)+(G4*heightn)+(H4*weightn)+(I4*AD137*weightn)+(J4*parity1)+(K4*parity2)+(L4*parity3)+(M4*AD137*parity1)+(N4*AD137*parity2)+(O4*AD137*parity3))</f>
        <v>756.6254491031851</v>
      </c>
      <c r="E137" s="4">
        <f>EXP((B5*1)+(C5*AD137)+(D5*AD137^2)+(E5*AD137^3)+(F5*sexm)+(G5*heightn)+(H5*weightn)+(I5*AD137*weightn)+(J5*parity1)+(K5*parity2)+(L5*parity3)+(M5*AD137*parity1)+(N5*AD137*parity2)+(O5*AD137*parity3))</f>
        <v>861.5772503005151</v>
      </c>
      <c r="F137" s="4">
        <f>EXP((B6*1)+(C6*AD137)+(D6*AD137^2)+(E6*AD137^3)+(F6*sexm)+(G6*heightn)+(H6*weightn)+(I6*AD137*weightn)+(J6*parity1)+(K6*parity2)+(L6*parity3)+(M6*AD137*parity1)+(N6*AD137*parity2)+(O6*AD137*parity3))</f>
        <v>885.6591182619993</v>
      </c>
      <c r="G137" s="1">
        <v>-1</v>
      </c>
      <c r="H137" s="1"/>
      <c r="I137" s="4">
        <f t="shared" si="13"/>
        <v>25.4</v>
      </c>
      <c r="J137" s="1">
        <f t="shared" si="7"/>
        <v>0.19106649431254522</v>
      </c>
      <c r="K137" s="1">
        <f t="shared" si="8"/>
        <v>0.1998287448371732</v>
      </c>
      <c r="L137" s="1">
        <f t="shared" si="9"/>
        <v>0.2251124480387924</v>
      </c>
      <c r="M137" s="1">
        <f t="shared" si="10"/>
        <v>0.2563378805452129</v>
      </c>
      <c r="N137" s="1">
        <f t="shared" si="11"/>
        <v>0.26350275750855356</v>
      </c>
      <c r="AD137" s="1">
        <f t="shared" si="12"/>
        <v>-1.4600000000000002</v>
      </c>
    </row>
    <row r="138" spans="1:30" ht="14.25">
      <c r="A138" s="4">
        <v>25.5</v>
      </c>
      <c r="B138" s="4">
        <f>EXP((B2*1)+(C2*AD138)+(D2*AD138^2)+(E2*AD138^3)+(F2*sexm)+(G2*heightn)+(H2*weightn)+(I2*AD138*weightn)+(J2*parity1)+(K2*parity2)+(L2*parity3)+(M2*AD138*parity1)+(N2*AD138*parity2)+(O2*AD138*parity3))</f>
        <v>651.6746298243465</v>
      </c>
      <c r="C138" s="4">
        <f>EXP((B3*1)+(C3*AD138)+(D3*AD138^2)+(E3*AD138^3)+(F3*sexm)+(G3*heightn)+(H3*weightn)+(I3*AD138*weightn)+(J3*parity1)+(K3*parity2)+(L3*parity3)+(M3*AD138*parity1)+(N3*AD138*parity2)+(O3*AD138*parity3))</f>
        <v>681.564634862961</v>
      </c>
      <c r="D138" s="4">
        <f>EXP((B4*1)+(C4*AD138)+(D4*AD138^2)+(E4*AD138^3)+(F4*sexm)+(G4*heightn)+(H4*weightn)+(I4*AD138*weightn)+(J4*parity1)+(K4*parity2)+(L4*parity3)+(M4*AD138*parity1)+(N4*AD138*parity2)+(O4*AD138*parity3))</f>
        <v>767.7554605069895</v>
      </c>
      <c r="E138" s="4">
        <f>EXP((B5*1)+(C5*AD138)+(D5*AD138^2)+(E5*AD138^3)+(F5*sexm)+(G5*heightn)+(H5*weightn)+(I5*AD138*weightn)+(J5*parity1)+(K5*parity2)+(L5*parity3)+(M5*AD138*parity1)+(N5*AD138*parity2)+(O5*AD138*parity3))</f>
        <v>874.1741796418974</v>
      </c>
      <c r="F138" s="4">
        <f>EXP((B6*1)+(C6*AD138)+(D6*AD138^2)+(E6*AD138^3)+(F6*sexm)+(G6*heightn)+(H6*weightn)+(I6*AD138*weightn)+(J6*parity1)+(K6*parity2)+(L6*parity3)+(M6*AD138*parity1)+(N6*AD138*parity2)+(O6*AD138*parity3))</f>
        <v>898.6567549509382</v>
      </c>
      <c r="G138" s="1">
        <v>-1</v>
      </c>
      <c r="H138" s="1"/>
      <c r="I138" s="4">
        <f t="shared" si="13"/>
        <v>25.5</v>
      </c>
      <c r="J138" s="1">
        <f t="shared" si="7"/>
        <v>0.19388730767437642</v>
      </c>
      <c r="K138" s="1">
        <f t="shared" si="8"/>
        <v>0.20278023113354587</v>
      </c>
      <c r="L138" s="1">
        <f t="shared" si="9"/>
        <v>0.22842386733717815</v>
      </c>
      <c r="M138" s="1">
        <f t="shared" si="10"/>
        <v>0.2600857396810263</v>
      </c>
      <c r="N138" s="1">
        <f t="shared" si="11"/>
        <v>0.2673698357534552</v>
      </c>
      <c r="AD138" s="1">
        <f t="shared" si="12"/>
        <v>-1.45</v>
      </c>
    </row>
    <row r="139" spans="1:30" ht="14.25">
      <c r="A139" s="4">
        <v>25.6</v>
      </c>
      <c r="B139" s="4">
        <f>EXP((B2*1)+(C2*AD139)+(D2*AD139^2)+(E2*AD139^3)+(F2*sexm)+(G2*heightn)+(H2*weightn)+(I2*AD139*weightn)+(J2*parity1)+(K2*parity2)+(L2*parity3)+(M2*AD139*parity1)+(N2*AD139*parity2)+(O2*AD139*parity3))</f>
        <v>661.2463533265303</v>
      </c>
      <c r="C139" s="4">
        <f>EXP((B3*1)+(C3*AD139)+(D3*AD139^2)+(E3*AD139^3)+(F3*sexm)+(G3*heightn)+(H3*weightn)+(I3*AD139*weightn)+(J3*parity1)+(K3*parity2)+(L3*parity3)+(M3*AD139*parity1)+(N3*AD139*parity2)+(O3*AD139*parity3))</f>
        <v>691.5808035366061</v>
      </c>
      <c r="D139" s="4">
        <f>EXP((B4*1)+(C4*AD139)+(D4*AD139^2)+(E4*AD139^3)+(F4*sexm)+(G4*heightn)+(H4*weightn)+(I4*AD139*weightn)+(J4*parity1)+(K4*parity2)+(L4*parity3)+(M4*AD139*parity1)+(N4*AD139*parity2)+(O4*AD139*parity3))</f>
        <v>778.9941704130566</v>
      </c>
      <c r="E139" s="4">
        <f>EXP((B5*1)+(C5*AD139)+(D5*AD139^2)+(E5*AD139^3)+(F5*sexm)+(G5*heightn)+(H5*weightn)+(I5*AD139*weightn)+(J5*parity1)+(K5*parity2)+(L5*parity3)+(M5*AD139*parity1)+(N5*AD139*parity2)+(O5*AD139*parity3))</f>
        <v>886.8936506658897</v>
      </c>
      <c r="F139" s="4">
        <f>EXP((B6*1)+(C6*AD139)+(D6*AD139^2)+(E6*AD139^3)+(F6*sexm)+(G6*heightn)+(H6*weightn)+(I6*AD139*weightn)+(J6*parity1)+(K6*parity2)+(L6*parity3)+(M6*AD139*parity1)+(N6*AD139*parity2)+(O6*AD139*parity3))</f>
        <v>911.7834136042283</v>
      </c>
      <c r="G139" s="1">
        <v>-1</v>
      </c>
      <c r="H139" s="1"/>
      <c r="I139" s="4">
        <f t="shared" si="13"/>
        <v>25.6</v>
      </c>
      <c r="J139" s="1">
        <f t="shared" si="7"/>
        <v>0.19673510259335644</v>
      </c>
      <c r="K139" s="1">
        <f t="shared" si="8"/>
        <v>0.20576025811091792</v>
      </c>
      <c r="L139" s="1">
        <f t="shared" si="9"/>
        <v>0.23176762679273352</v>
      </c>
      <c r="M139" s="1">
        <f t="shared" si="10"/>
        <v>0.26387005761979404</v>
      </c>
      <c r="N139" s="1">
        <f t="shared" si="11"/>
        <v>0.271275300825393</v>
      </c>
      <c r="AD139" s="1">
        <f t="shared" si="12"/>
        <v>-1.44</v>
      </c>
    </row>
    <row r="140" spans="1:30" ht="14.25">
      <c r="A140" s="4">
        <v>25.7</v>
      </c>
      <c r="B140" s="4">
        <f>EXP((B2*1)+(C2*AD140)+(D2*AD140^2)+(E2*AD140^3)+(F2*sexm)+(G2*heightn)+(H2*weightn)+(I2*AD140*weightn)+(J2*parity1)+(K2*parity2)+(L2*parity3)+(M2*AD140*parity1)+(N2*AD140*parity2)+(O2*AD140*parity3))</f>
        <v>670.9087669716188</v>
      </c>
      <c r="C140" s="4">
        <f>EXP((B3*1)+(C3*AD140)+(D3*AD140^2)+(E3*AD140^3)+(F3*sexm)+(G3*heightn)+(H3*weightn)+(I3*AD140*weightn)+(J3*parity1)+(K3*parity2)+(L3*parity3)+(M3*AD140*parity1)+(N3*AD140*parity2)+(O3*AD140*parity3))</f>
        <v>701.6929247489294</v>
      </c>
      <c r="D140" s="4">
        <f>EXP((B4*1)+(C4*AD140)+(D4*AD140^2)+(E4*AD140^3)+(F4*sexm)+(G4*heightn)+(H4*weightn)+(I4*AD140*weightn)+(J4*parity1)+(K4*parity2)+(L4*parity3)+(M4*AD140*parity1)+(N4*AD140*parity2)+(O4*AD140*parity3))</f>
        <v>790.3416662370864</v>
      </c>
      <c r="E140" s="4">
        <f>EXP((B5*1)+(C5*AD140)+(D5*AD140^2)+(E5*AD140^3)+(F5*sexm)+(G5*heightn)+(H5*weightn)+(I5*AD140*weightn)+(J5*parity1)+(K5*parity2)+(L5*parity3)+(M5*AD140*parity1)+(N5*AD140*parity2)+(O5*AD140*parity3))</f>
        <v>899.7357573114169</v>
      </c>
      <c r="F140" s="4">
        <f>EXP((B6*1)+(C6*AD140)+(D6*AD140^2)+(E6*AD140^3)+(F6*sexm)+(G6*heightn)+(H6*weightn)+(I6*AD140*weightn)+(J6*parity1)+(K6*parity2)+(L6*parity3)+(M6*AD140*parity1)+(N6*AD140*parity2)+(O6*AD140*parity3))</f>
        <v>925.0392167945822</v>
      </c>
      <c r="G140" s="1">
        <v>-1</v>
      </c>
      <c r="H140" s="1"/>
      <c r="I140" s="4">
        <f t="shared" si="13"/>
        <v>25.7</v>
      </c>
      <c r="J140" s="1">
        <f t="shared" si="7"/>
        <v>0.19960987979281153</v>
      </c>
      <c r="K140" s="1">
        <f t="shared" si="8"/>
        <v>0.20876883304541055</v>
      </c>
      <c r="L140" s="1">
        <f t="shared" si="9"/>
        <v>0.2351437524135213</v>
      </c>
      <c r="M140" s="1">
        <f t="shared" si="10"/>
        <v>0.26769086231037964</v>
      </c>
      <c r="N140" s="1">
        <f t="shared" si="11"/>
        <v>0.27521918919240196</v>
      </c>
      <c r="AD140" s="1">
        <f t="shared" si="12"/>
        <v>-1.4300000000000002</v>
      </c>
    </row>
    <row r="141" spans="1:30" ht="14.25">
      <c r="A141" s="4">
        <v>25.8</v>
      </c>
      <c r="B141" s="4">
        <f>EXP((B2*1)+(C2*AD141)+(D2*AD141^2)+(E2*AD141^3)+(F2*sexm)+(G2*heightn)+(H2*weightn)+(I2*AD141*weightn)+(J2*parity1)+(K2*parity2)+(L2*parity3)+(M2*AD141*parity1)+(N2*AD141*parity2)+(O2*AD141*parity3))</f>
        <v>680.6618575075826</v>
      </c>
      <c r="C141" s="4">
        <f>EXP((B3*1)+(C3*AD141)+(D3*AD141^2)+(E3*AD141^3)+(F3*sexm)+(G3*heightn)+(H3*weightn)+(I3*AD141*weightn)+(J3*parity1)+(K3*parity2)+(L3*parity3)+(M3*AD141*parity1)+(N3*AD141*parity2)+(O3*AD141*parity3))</f>
        <v>711.9010060798406</v>
      </c>
      <c r="D141" s="4">
        <f>EXP((B4*1)+(C4*AD141)+(D4*AD141^2)+(E4*AD141^3)+(F4*sexm)+(G4*heightn)+(H4*weightn)+(I4*AD141*weightn)+(J4*parity1)+(K4*parity2)+(L4*parity3)+(M4*AD141*parity1)+(N4*AD141*parity2)+(O4*AD141*parity3))</f>
        <v>801.7980176138453</v>
      </c>
      <c r="E141" s="4">
        <f>EXP((B5*1)+(C5*AD141)+(D5*AD141^2)+(E5*AD141^3)+(F5*sexm)+(G5*heightn)+(H5*weightn)+(I5*AD141*weightn)+(J5*parity1)+(K5*parity2)+(L5*parity3)+(M5*AD141*parity1)+(N5*AD141*parity2)+(O5*AD141*parity3))</f>
        <v>912.7005730972585</v>
      </c>
      <c r="F141" s="4">
        <f>EXP((B6*1)+(C6*AD141)+(D6*AD141^2)+(E6*AD141^3)+(F6*sexm)+(G6*heightn)+(H6*weightn)+(I6*AD141*weightn)+(J6*parity1)+(K6*parity2)+(L6*parity3)+(M6*AD141*parity1)+(N6*AD141*parity2)+(O6*AD141*parity3))</f>
        <v>938.4242636876193</v>
      </c>
      <c r="G141" s="1">
        <v>-1</v>
      </c>
      <c r="H141" s="1"/>
      <c r="I141" s="4">
        <f t="shared" si="13"/>
        <v>25.8</v>
      </c>
      <c r="J141" s="1">
        <f t="shared" si="7"/>
        <v>0.20251163532997607</v>
      </c>
      <c r="K141" s="1">
        <f t="shared" si="8"/>
        <v>0.21180595819221107</v>
      </c>
      <c r="L141" s="1">
        <f t="shared" si="9"/>
        <v>0.23855226491739173</v>
      </c>
      <c r="M141" s="1">
        <f t="shared" si="10"/>
        <v>0.2715481756262112</v>
      </c>
      <c r="N141" s="1">
        <f t="shared" si="11"/>
        <v>0.2792015303584003</v>
      </c>
      <c r="AD141" s="1">
        <f t="shared" si="12"/>
        <v>-1.42</v>
      </c>
    </row>
    <row r="142" spans="1:30" ht="14.25">
      <c r="A142" s="4">
        <v>25.9</v>
      </c>
      <c r="B142" s="4">
        <f>EXP((B2*1)+(C2*AD142)+(D2*AD142^2)+(E2*AD142^3)+(F2*sexm)+(G2*heightn)+(H2*weightn)+(I2*AD142*weightn)+(J2*parity1)+(K2*parity2)+(L2*parity3)+(M2*AD142*parity1)+(N2*AD142*parity2)+(O2*AD142*parity3))</f>
        <v>690.5055958619175</v>
      </c>
      <c r="C142" s="4">
        <f>EXP((B3*1)+(C3*AD142)+(D3*AD142^2)+(E3*AD142^3)+(F3*sexm)+(G3*heightn)+(H3*weightn)+(I3*AD142*weightn)+(J3*parity1)+(K3*parity2)+(L3*parity3)+(M3*AD142*parity1)+(N3*AD142*parity2)+(O3*AD142*parity3))</f>
        <v>722.2050380595269</v>
      </c>
      <c r="D142" s="4">
        <f>EXP((B4*1)+(C4*AD142)+(D4*AD142^2)+(E4*AD142^3)+(F4*sexm)+(G4*heightn)+(H4*weightn)+(I4*AD142*weightn)+(J4*parity1)+(K4*parity2)+(L4*parity3)+(M4*AD142*parity1)+(N4*AD142*parity2)+(O4*AD142*parity3))</f>
        <v>813.3632761978183</v>
      </c>
      <c r="E142" s="4">
        <f>EXP((B5*1)+(C5*AD142)+(D5*AD142^2)+(E5*AD142^3)+(F5*sexm)+(G5*heightn)+(H5*weightn)+(I5*AD142*weightn)+(J5*parity1)+(K5*parity2)+(L5*parity3)+(M5*AD142*parity1)+(N5*AD142*parity2)+(O5*AD142*parity3))</f>
        <v>925.7881508812695</v>
      </c>
      <c r="F142" s="4">
        <f>EXP((B6*1)+(C6*AD142)+(D6*AD142^2)+(E6*AD142^3)+(F6*sexm)+(G6*heightn)+(H6*weightn)+(I6*AD142*weightn)+(J6*parity1)+(K6*parity2)+(L6*parity3)+(M6*AD142*parity1)+(N6*AD142*parity2)+(O6*AD142*parity3))</f>
        <v>951.9386296982925</v>
      </c>
      <c r="G142" s="1">
        <v>-1</v>
      </c>
      <c r="H142" s="1"/>
      <c r="I142" s="4">
        <f t="shared" si="13"/>
        <v>25.9</v>
      </c>
      <c r="J142" s="1">
        <f t="shared" si="7"/>
        <v>0.20544036055515086</v>
      </c>
      <c r="K142" s="1">
        <f t="shared" si="8"/>
        <v>0.21487163073384516</v>
      </c>
      <c r="L142" s="1">
        <f t="shared" si="9"/>
        <v>0.24199317967267214</v>
      </c>
      <c r="M142" s="1">
        <f t="shared" si="10"/>
        <v>0.2754420132936448</v>
      </c>
      <c r="N142" s="1">
        <f t="shared" si="11"/>
        <v>0.2832223467609689</v>
      </c>
      <c r="AD142" s="1">
        <f t="shared" si="12"/>
        <v>-1.4100000000000001</v>
      </c>
    </row>
    <row r="143" spans="1:30" ht="14.25">
      <c r="A143" s="4">
        <v>26</v>
      </c>
      <c r="B143" s="4">
        <f>EXP((B2*1)+(C2*AD143)+(D2*AD143^2)+(E2*AD143^3)+(F2*sexm)+(G2*heightn)+(H2*weightn)+(I2*AD143*weightn)+(J2*parity1)+(K2*parity2)+(L2*parity3)+(M2*AD143*parity1)+(N2*AD143*parity2)+(O2*AD143*parity3))</f>
        <v>700.4399370082426</v>
      </c>
      <c r="C143" s="4">
        <f>EXP((B3*1)+(C3*AD143)+(D3*AD143^2)+(E3*AD143^3)+(F3*sexm)+(G3*heightn)+(H3*weightn)+(I3*AD143*weightn)+(J3*parity1)+(K3*parity2)+(L3*parity3)+(M3*AD143*parity1)+(N3*AD143*parity2)+(O3*AD143*parity3))</f>
        <v>732.6049939983184</v>
      </c>
      <c r="D143" s="4">
        <f>EXP((B4*1)+(C4*AD143)+(D4*AD143^2)+(E4*AD143^3)+(F4*sexm)+(G4*heightn)+(H4*weightn)+(I4*AD143*weightn)+(J4*parity1)+(K4*parity2)+(L4*parity3)+(M4*AD143*parity1)+(N4*AD143*parity2)+(O4*AD143*parity3))</f>
        <v>825.037475467421</v>
      </c>
      <c r="E143" s="4">
        <f>EXP((B5*1)+(C5*AD143)+(D5*AD143^2)+(E5*AD143^3)+(F5*sexm)+(G5*heightn)+(H5*weightn)+(I5*AD143*weightn)+(J5*parity1)+(K5*parity2)+(L5*parity3)+(M5*AD143*parity1)+(N5*AD143*parity2)+(O5*AD143*parity3))</f>
        <v>938.9985226233885</v>
      </c>
      <c r="F143" s="4">
        <f>EXP((B6*1)+(C6*AD143)+(D6*AD143^2)+(E6*AD143^3)+(F6*sexm)+(G6*heightn)+(H6*weightn)+(I6*AD143*weightn)+(J6*parity1)+(K6*parity2)+(L6*parity3)+(M6*AD143*parity1)+(N6*AD143*parity2)+(O6*AD143*parity3))</f>
        <v>965.5823661504538</v>
      </c>
      <c r="G143" s="1">
        <v>-1</v>
      </c>
      <c r="H143" s="1"/>
      <c r="I143" s="4">
        <f t="shared" si="13"/>
        <v>26</v>
      </c>
      <c r="J143" s="1">
        <f t="shared" si="7"/>
        <v>0.20839604207201293</v>
      </c>
      <c r="K143" s="1">
        <f t="shared" si="8"/>
        <v>0.2179658427295583</v>
      </c>
      <c r="L143" s="1">
        <f t="shared" si="9"/>
        <v>0.24546650663991582</v>
      </c>
      <c r="M143" s="1">
        <f t="shared" si="10"/>
        <v>0.2793723848214538</v>
      </c>
      <c r="N143" s="1">
        <f t="shared" si="11"/>
        <v>0.28728165367006453</v>
      </c>
      <c r="AD143" s="1">
        <f t="shared" si="12"/>
        <v>-1.4</v>
      </c>
    </row>
    <row r="144" spans="1:30" ht="14.25">
      <c r="A144" s="4">
        <v>26.1</v>
      </c>
      <c r="B144" s="4">
        <f>EXP((B2*1)+(C2*AD144)+(D2*AD144^2)+(E2*AD144^3)+(F2*sexm)+(G2*heightn)+(H2*weightn)+(I2*AD144*weightn)+(J2*parity1)+(K2*parity2)+(L2*parity3)+(M2*AD144*parity1)+(N2*AD144*parity2)+(O2*AD144*parity3))</f>
        <v>710.4648198368667</v>
      </c>
      <c r="C144" s="4">
        <f>EXP((B3*1)+(C3*AD144)+(D3*AD144^2)+(E3*AD144^3)+(F3*sexm)+(G3*heightn)+(H3*weightn)+(I3*AD144*weightn)+(J3*parity1)+(K3*parity2)+(L3*parity3)+(M3*AD144*parity1)+(N3*AD144*parity2)+(O3*AD144*parity3))</f>
        <v>743.1008298203658</v>
      </c>
      <c r="D144" s="4">
        <f>EXP((B4*1)+(C4*AD144)+(D4*AD144^2)+(E4*AD144^3)+(F4*sexm)+(G4*heightn)+(H4*weightn)+(I4*AD144*weightn)+(J4*parity1)+(K4*parity2)+(L4*parity3)+(M4*AD144*parity1)+(N4*AD144*parity2)+(O4*AD144*parity3))</f>
        <v>836.8206305328462</v>
      </c>
      <c r="E144" s="4">
        <f>EXP((B5*1)+(C5*AD144)+(D5*AD144^2)+(E5*AD144^3)+(F5*sexm)+(G5*heightn)+(H5*weightn)+(I5*AD144*weightn)+(J5*parity1)+(K5*parity2)+(L5*parity3)+(M5*AD144*parity1)+(N5*AD144*parity2)+(O5*AD144*parity3))</f>
        <v>952.331699152579</v>
      </c>
      <c r="F144" s="4">
        <f>EXP((B6*1)+(C6*AD144)+(D6*AD144^2)+(E6*AD144^3)+(F6*sexm)+(G6*heightn)+(H6*weightn)+(I6*AD144*weightn)+(J6*parity1)+(K6*parity2)+(L6*parity3)+(M6*AD144*parity1)+(N6*AD144*parity2)+(O6*AD144*parity3))</f>
        <v>979.3554999397118</v>
      </c>
      <c r="G144" s="1">
        <v>-1</v>
      </c>
      <c r="H144" s="1"/>
      <c r="I144" s="4">
        <f t="shared" si="13"/>
        <v>26.1</v>
      </c>
      <c r="J144" s="1">
        <f t="shared" si="7"/>
        <v>0.21137866169910646</v>
      </c>
      <c r="K144" s="1">
        <f t="shared" si="8"/>
        <v>0.22108858106583137</v>
      </c>
      <c r="L144" s="1">
        <f t="shared" si="9"/>
        <v>0.24897225031473214</v>
      </c>
      <c r="M144" s="1">
        <f t="shared" si="10"/>
        <v>0.2833392934314894</v>
      </c>
      <c r="N144" s="1">
        <f t="shared" si="11"/>
        <v>0.2913794590877129</v>
      </c>
      <c r="AD144" s="1">
        <f t="shared" si="12"/>
        <v>-1.39</v>
      </c>
    </row>
    <row r="145" spans="1:30" ht="14.25">
      <c r="A145" s="4">
        <v>26.2</v>
      </c>
      <c r="B145" s="4">
        <f>EXP((B2*1)+(C2*AD145)+(D2*AD145^2)+(E2*AD145^3)+(F2*sexm)+(G2*heightn)+(H2*weightn)+(I2*AD145*weightn)+(J2*parity1)+(K2*parity2)+(L2*parity3)+(M2*AD145*parity1)+(N2*AD145*parity2)+(O2*AD145*parity3))</f>
        <v>720.5801670293675</v>
      </c>
      <c r="C145" s="4">
        <f>EXP((B3*1)+(C3*AD145)+(D3*AD145^2)+(E3*AD145^3)+(F3*sexm)+(G3*heightn)+(H3*weightn)+(I3*AD145*weightn)+(J3*parity1)+(K3*parity2)+(L3*parity3)+(M3*AD145*parity1)+(N3*AD145*parity2)+(O3*AD145*parity3))</f>
        <v>753.6924839012311</v>
      </c>
      <c r="D145" s="4">
        <f>EXP((B4*1)+(C4*AD145)+(D4*AD145^2)+(E4*AD145^3)+(F4*sexm)+(G4*heightn)+(H4*weightn)+(I4*AD145*weightn)+(J4*parity1)+(K4*parity2)+(L4*parity3)+(M4*AD145*parity1)+(N4*AD145*parity2)+(O4*AD145*parity3))</f>
        <v>848.7127379476817</v>
      </c>
      <c r="E145" s="4">
        <f>EXP((B5*1)+(C5*AD145)+(D5*AD145^2)+(E5*AD145^3)+(F5*sexm)+(G5*heightn)+(H5*weightn)+(I5*AD145*weightn)+(J5*parity1)+(K5*parity2)+(L5*parity3)+(M5*AD145*parity1)+(N5*AD145*parity2)+(O5*AD145*parity3))</f>
        <v>965.7876699378036</v>
      </c>
      <c r="F145" s="4">
        <f>EXP((B6*1)+(C6*AD145)+(D6*AD145^2)+(E6*AD145^3)+(F6*sexm)+(G6*heightn)+(H6*weightn)+(I6*AD145*weightn)+(J6*parity1)+(K6*parity2)+(L6*parity3)+(M6*AD145*parity1)+(N6*AD145*parity2)+(O6*AD145*parity3))</f>
        <v>993.2580331997983</v>
      </c>
      <c r="G145" s="1">
        <v>-1</v>
      </c>
      <c r="H145" s="1"/>
      <c r="I145" s="4">
        <f t="shared" si="13"/>
        <v>26.2</v>
      </c>
      <c r="J145" s="1">
        <f t="shared" si="7"/>
        <v>0.21438819643252732</v>
      </c>
      <c r="K145" s="1">
        <f t="shared" si="8"/>
        <v>0.2242398274080602</v>
      </c>
      <c r="L145" s="1">
        <f t="shared" si="9"/>
        <v>0.25251040967173893</v>
      </c>
      <c r="M145" s="1">
        <f t="shared" si="10"/>
        <v>0.2873427359905399</v>
      </c>
      <c r="N145" s="1">
        <f t="shared" si="11"/>
        <v>0.29551576364874543</v>
      </c>
      <c r="AD145" s="1">
        <f t="shared" si="12"/>
        <v>-1.3800000000000001</v>
      </c>
    </row>
    <row r="146" spans="1:30" ht="14.25">
      <c r="A146" s="4">
        <v>26.3</v>
      </c>
      <c r="B146" s="4">
        <f>EXP((B2*1)+(C2*AD146)+(D2*AD146^2)+(E2*AD146^3)+(F2*sexm)+(G2*heightn)+(H2*weightn)+(I2*AD146*weightn)+(J2*parity1)+(K2*parity2)+(L2*parity3)+(M2*AD146*parity1)+(N2*AD146*parity2)+(O2*AD146*parity3))</f>
        <v>730.7858849372934</v>
      </c>
      <c r="C146" s="4">
        <f>EXP((B3*1)+(C3*AD146)+(D3*AD146^2)+(E3*AD146^3)+(F3*sexm)+(G3*heightn)+(H3*weightn)+(I3*AD146*weightn)+(J3*parity1)+(K3*parity2)+(L3*parity3)+(M3*AD146*parity1)+(N3*AD146*parity2)+(O3*AD146*parity3))</f>
        <v>764.3798769094924</v>
      </c>
      <c r="D146" s="4">
        <f>EXP((B4*1)+(C4*AD146)+(D4*AD146^2)+(E4*AD146^3)+(F4*sexm)+(G4*heightn)+(H4*weightn)+(I4*AD146*weightn)+(J4*parity1)+(K4*parity2)+(L4*parity3)+(M4*AD146*parity1)+(N4*AD146*parity2)+(O4*AD146*parity3))</f>
        <v>860.7137755243726</v>
      </c>
      <c r="E146" s="4">
        <f>EXP((B5*1)+(C5*AD146)+(D5*AD146^2)+(E5*AD146^3)+(F5*sexm)+(G5*heightn)+(H5*weightn)+(I5*AD146*weightn)+(J5*parity1)+(K5*parity2)+(L5*parity3)+(M5*AD146*parity1)+(N5*AD146*parity2)+(O5*AD146*parity3))</f>
        <v>979.3664028631509</v>
      </c>
      <c r="F146" s="4">
        <f>EXP((B6*1)+(C6*AD146)+(D6*AD146^2)+(E6*AD146^3)+(F6*sexm)+(G6*heightn)+(H6*weightn)+(I6*AD146*weightn)+(J6*parity1)+(K6*parity2)+(L6*parity3)+(M6*AD146*parity1)+(N6*AD146*parity2)+(O6*AD146*parity3))</f>
        <v>1007.2899429725614</v>
      </c>
      <c r="G146" s="1">
        <v>-1</v>
      </c>
      <c r="H146" s="1"/>
      <c r="I146" s="4">
        <f t="shared" si="13"/>
        <v>26.3</v>
      </c>
      <c r="J146" s="1">
        <f t="shared" si="7"/>
        <v>0.21742461840983413</v>
      </c>
      <c r="K146" s="1">
        <f t="shared" si="8"/>
        <v>0.22741955815342965</v>
      </c>
      <c r="L146" s="1">
        <f t="shared" si="9"/>
        <v>0.25608097810965835</v>
      </c>
      <c r="M146" s="1">
        <f t="shared" si="10"/>
        <v>0.29138270294342655</v>
      </c>
      <c r="N146" s="1">
        <f t="shared" si="11"/>
        <v>0.29969056052261506</v>
      </c>
      <c r="AD146" s="1">
        <f t="shared" si="12"/>
        <v>-1.3699999999999999</v>
      </c>
    </row>
    <row r="147" spans="1:30" ht="14.25">
      <c r="A147" s="4">
        <v>26.4</v>
      </c>
      <c r="B147" s="4">
        <f>EXP((B2*1)+(C2*AD147)+(D2*AD147^2)+(E2*AD147^3)+(F2*sexm)+(G2*heightn)+(H2*weightn)+(I2*AD147*weightn)+(J2*parity1)+(K2*parity2)+(L2*parity3)+(M2*AD147*parity1)+(N2*AD147*parity2)+(O2*AD147*parity3))</f>
        <v>741.0818634650393</v>
      </c>
      <c r="C147" s="4">
        <f>EXP((B3*1)+(C3*AD147)+(D3*AD147^2)+(E3*AD147^3)+(F3*sexm)+(G3*heightn)+(H3*weightn)+(I3*AD147*weightn)+(J3*parity1)+(K3*parity2)+(L3*parity3)+(M3*AD147*parity1)+(N3*AD147*parity2)+(O3*AD147*parity3))</f>
        <v>775.1629116524324</v>
      </c>
      <c r="D147" s="4">
        <f>EXP((B4*1)+(C4*AD147)+(D4*AD147^2)+(E4*AD147^3)+(F4*sexm)+(G4*heightn)+(H4*weightn)+(I4*AD147*weightn)+(J4*parity1)+(K4*parity2)+(L4*parity3)+(M4*AD147*parity1)+(N4*AD147*parity2)+(O4*AD147*parity3))</f>
        <v>872.8237021536341</v>
      </c>
      <c r="E147" s="4">
        <f>EXP((B5*1)+(C5*AD147)+(D5*AD147^2)+(E5*AD147^3)+(F5*sexm)+(G5*heightn)+(H5*weightn)+(I5*AD147*weightn)+(J5*parity1)+(K5*parity2)+(L5*parity3)+(M5*AD147*parity1)+(N5*AD147*parity2)+(O5*AD147*parity3))</f>
        <v>993.0678440072451</v>
      </c>
      <c r="F147" s="4">
        <f>EXP((B6*1)+(C6*AD147)+(D6*AD147^2)+(E6*AD147^3)+(F6*sexm)+(G6*heightn)+(H6*weightn)+(I6*AD147*weightn)+(J6*parity1)+(K6*parity2)+(L6*parity3)+(M6*AD147*parity1)+(N6*AD147*parity2)+(O6*AD147*parity3))</f>
        <v>1021.4511808818041</v>
      </c>
      <c r="G147" s="1">
        <v>-1</v>
      </c>
      <c r="H147" s="1"/>
      <c r="I147" s="4">
        <f t="shared" si="13"/>
        <v>26.4</v>
      </c>
      <c r="J147" s="1">
        <f t="shared" si="7"/>
        <v>0.22048789487520137</v>
      </c>
      <c r="K147" s="1">
        <f t="shared" si="8"/>
        <v>0.23062774438500266</v>
      </c>
      <c r="L147" s="1">
        <f t="shared" si="9"/>
        <v>0.2596839433975883</v>
      </c>
      <c r="M147" s="1">
        <f t="shared" si="10"/>
        <v>0.2954591782473729</v>
      </c>
      <c r="N147" s="1">
        <f t="shared" si="11"/>
        <v>0.303903835316356</v>
      </c>
      <c r="AD147" s="1">
        <f t="shared" si="12"/>
        <v>-1.36</v>
      </c>
    </row>
    <row r="148" spans="1:30" ht="14.25">
      <c r="A148" s="4">
        <v>26.5</v>
      </c>
      <c r="B148" s="4">
        <f>EXP((B2*1)+(C2*AD148)+(D2*AD148^2)+(E2*AD148^3)+(F2*sexm)+(G2*heightn)+(H2*weightn)+(I2*AD148*weightn)+(J2*parity1)+(K2*parity2)+(L2*parity3)+(M2*AD148*parity1)+(N2*AD148*parity2)+(O2*AD148*parity3))</f>
        <v>751.4679759569685</v>
      </c>
      <c r="C148" s="4">
        <f>EXP((B3*1)+(C3*AD148)+(D3*AD148^2)+(E3*AD148^3)+(F3*sexm)+(G3*heightn)+(H3*weightn)+(I3*AD148*weightn)+(J3*parity1)+(K3*parity2)+(L3*parity3)+(M3*AD148*parity1)+(N3*AD148*parity2)+(O3*AD148*parity3))</f>
        <v>786.0414729259193</v>
      </c>
      <c r="D148" s="4">
        <f>EXP((B4*1)+(C4*AD148)+(D4*AD148^2)+(E4*AD148^3)+(F4*sexm)+(G4*heightn)+(H4*weightn)+(I4*AD148*weightn)+(J4*parity1)+(K4*parity2)+(L4*parity3)+(M4*AD148*parity1)+(N4*AD148*parity2)+(O4*AD148*parity3))</f>
        <v>885.0424576279274</v>
      </c>
      <c r="E148" s="4">
        <f>EXP((B5*1)+(C5*AD148)+(D5*AD148^2)+(E5*AD148^3)+(F5*sexm)+(G5*heightn)+(H5*weightn)+(I5*AD148*weightn)+(J5*parity1)+(K5*parity2)+(L5*parity3)+(M5*AD148*parity1)+(N5*AD148*parity2)+(O5*AD148*parity3))</f>
        <v>1006.8919174270698</v>
      </c>
      <c r="F148" s="4">
        <f>EXP((B6*1)+(C6*AD148)+(D6*AD148^2)+(E6*AD148^3)+(F6*sexm)+(G6*heightn)+(H6*weightn)+(I6*AD148*weightn)+(J6*parity1)+(K6*parity2)+(L6*parity3)+(M6*AD148*parity1)+(N6*AD148*parity2)+(O6*AD148*parity3))</f>
        <v>1035.7416728111318</v>
      </c>
      <c r="G148" s="1">
        <v>-1</v>
      </c>
      <c r="H148" s="1"/>
      <c r="I148" s="4">
        <f t="shared" si="13"/>
        <v>26.5</v>
      </c>
      <c r="J148" s="1">
        <f t="shared" si="7"/>
        <v>0.22357798814583577</v>
      </c>
      <c r="K148" s="1">
        <f t="shared" si="8"/>
        <v>0.2338643518270564</v>
      </c>
      <c r="L148" s="1">
        <f t="shared" si="9"/>
        <v>0.26331928762248297</v>
      </c>
      <c r="M148" s="1">
        <f t="shared" si="10"/>
        <v>0.2995721393076879</v>
      </c>
      <c r="N148" s="1">
        <f t="shared" si="11"/>
        <v>0.30815556597873667</v>
      </c>
      <c r="AD148" s="1">
        <f t="shared" si="12"/>
        <v>-1.35</v>
      </c>
    </row>
    <row r="149" spans="1:30" ht="14.25">
      <c r="A149" s="4">
        <v>26.6</v>
      </c>
      <c r="B149" s="4">
        <f>EXP((B2*1)+(C2*AD149)+(D2*AD149^2)+(E2*AD149^3)+(F2*sexm)+(G2*heightn)+(H2*weightn)+(I2*AD149*weightn)+(J2*parity1)+(K2*parity2)+(L2*parity3)+(M2*AD149*parity1)+(N2*AD149*parity2)+(O2*AD149*parity3))</f>
        <v>761.9440790888646</v>
      </c>
      <c r="C149" s="4">
        <f>EXP((B3*1)+(C3*AD149)+(D3*AD149^2)+(E3*AD149^3)+(F3*sexm)+(G3*heightn)+(H3*weightn)+(I3*AD149*weightn)+(J3*parity1)+(K3*parity2)+(L3*parity3)+(M3*AD149*parity1)+(N3*AD149*parity2)+(O3*AD149*parity3))</f>
        <v>797.0154273685841</v>
      </c>
      <c r="D149" s="4">
        <f>EXP((B4*1)+(C4*AD149)+(D4*AD149^2)+(E4*AD149^3)+(F4*sexm)+(G4*heightn)+(H4*weightn)+(I4*AD149*weightn)+(J4*parity1)+(K4*parity2)+(L4*parity3)+(M4*AD149*parity1)+(N4*AD149*parity2)+(O4*AD149*parity3))</f>
        <v>897.3699624690577</v>
      </c>
      <c r="E149" s="4">
        <f>EXP((B5*1)+(C5*AD149)+(D5*AD149^2)+(E5*AD149^3)+(F5*sexm)+(G5*heightn)+(H5*weightn)+(I5*AD149*weightn)+(J5*parity1)+(K5*parity2)+(L5*parity3)+(M5*AD149*parity1)+(N5*AD149*parity2)+(O5*AD149*parity3))</f>
        <v>1020.8385249462781</v>
      </c>
      <c r="F149" s="4">
        <f>EXP((B6*1)+(C6*AD149)+(D6*AD149^2)+(E6*AD149^3)+(F6*sexm)+(G6*heightn)+(H6*weightn)+(I6*AD149*weightn)+(J6*parity1)+(K6*parity2)+(L6*parity3)+(M6*AD149*parity1)+(N6*AD149*parity2)+(O6*AD149*parity3))</f>
        <v>1050.1613185859753</v>
      </c>
      <c r="G149" s="1">
        <v>-1</v>
      </c>
      <c r="H149" s="1"/>
      <c r="I149" s="4">
        <f t="shared" si="13"/>
        <v>26.6</v>
      </c>
      <c r="J149" s="1">
        <f t="shared" si="7"/>
        <v>0.22669485557968064</v>
      </c>
      <c r="K149" s="1">
        <f t="shared" si="8"/>
        <v>0.23712934080169712</v>
      </c>
      <c r="L149" s="1">
        <f t="shared" si="9"/>
        <v>0.26698698713785896</v>
      </c>
      <c r="M149" s="1">
        <f t="shared" si="10"/>
        <v>0.3037215569147833</v>
      </c>
      <c r="N149" s="1">
        <f t="shared" si="11"/>
        <v>0.3124457227056545</v>
      </c>
      <c r="AD149" s="1">
        <f t="shared" si="12"/>
        <v>-1.3399999999999999</v>
      </c>
    </row>
    <row r="150" spans="1:30" ht="14.25">
      <c r="A150" s="4">
        <v>26.7</v>
      </c>
      <c r="B150" s="4">
        <f>EXP((B2*1)+(C2*AD150)+(D2*AD150^2)+(E2*AD150^3)+(F2*sexm)+(G2*heightn)+(H2*weightn)+(I2*AD150*weightn)+(J2*parity1)+(K2*parity2)+(L2*parity3)+(M2*AD150*parity1)+(N2*AD150*parity2)+(O2*AD150*parity3))</f>
        <v>772.5100127637704</v>
      </c>
      <c r="C150" s="4">
        <f>EXP((B3*1)+(C3*AD150)+(D3*AD150^2)+(E3*AD150^3)+(F3*sexm)+(G3*heightn)+(H3*weightn)+(I3*AD150*weightn)+(J3*parity1)+(K3*parity2)+(L3*parity3)+(M3*AD150*parity1)+(N3*AD150*parity2)+(O3*AD150*parity3))</f>
        <v>808.0846233203373</v>
      </c>
      <c r="D150" s="4">
        <f>EXP((B4*1)+(C4*AD150)+(D4*AD150^2)+(E4*AD150^3)+(F4*sexm)+(G4*heightn)+(H4*weightn)+(I4*AD150*weightn)+(J4*parity1)+(K4*parity2)+(L4*parity3)+(M4*AD150*parity1)+(N4*AD150*parity2)+(O4*AD150*parity3))</f>
        <v>909.8061177600462</v>
      </c>
      <c r="E150" s="4">
        <f>EXP((B5*1)+(C5*AD150)+(D5*AD150^2)+(E5*AD150^3)+(F5*sexm)+(G5*heightn)+(H5*weightn)+(I5*AD150*weightn)+(J5*parity1)+(K5*parity2)+(L5*parity3)+(M5*AD150*parity1)+(N5*AD150*parity2)+(O5*AD150*parity3))</f>
        <v>1034.9075459481564</v>
      </c>
      <c r="F150" s="4">
        <f>EXP((B6*1)+(C6*AD150)+(D6*AD150^2)+(E6*AD150^3)+(F6*sexm)+(G6*heightn)+(H6*weightn)+(I6*AD150*weightn)+(J6*parity1)+(K6*parity2)+(L6*parity3)+(M6*AD150*parity1)+(N6*AD150*parity2)+(O6*AD150*parity3))</f>
        <v>1064.7099916599798</v>
      </c>
      <c r="G150" s="1">
        <v>-1</v>
      </c>
      <c r="H150" s="1"/>
      <c r="I150" s="4">
        <f t="shared" si="13"/>
        <v>26.7</v>
      </c>
      <c r="J150" s="1">
        <f t="shared" si="7"/>
        <v>0.22983844954442606</v>
      </c>
      <c r="K150" s="1">
        <f t="shared" si="8"/>
        <v>0.24042266618676544</v>
      </c>
      <c r="L150" s="1">
        <f t="shared" si="9"/>
        <v>0.27068701251377414</v>
      </c>
      <c r="M150" s="1">
        <f t="shared" si="10"/>
        <v>0.3079073951825761</v>
      </c>
      <c r="N150" s="1">
        <f t="shared" si="11"/>
        <v>0.3167742678468298</v>
      </c>
      <c r="AD150" s="1">
        <f t="shared" si="12"/>
        <v>-1.33</v>
      </c>
    </row>
    <row r="151" spans="1:30" ht="14.25">
      <c r="A151" s="4">
        <v>26.8</v>
      </c>
      <c r="B151" s="4">
        <f>EXP((B2*1)+(C2*AD151)+(D2*AD151^2)+(E2*AD151^3)+(F2*sexm)+(G2*heightn)+(H2*weightn)+(I2*AD151*weightn)+(J2*parity1)+(K2*parity2)+(L2*parity3)+(M2*AD151*parity1)+(N2*AD151*parity2)+(O2*AD151*parity3))</f>
        <v>783.1656000122802</v>
      </c>
      <c r="C151" s="4">
        <f>EXP((B3*1)+(C3*AD151)+(D3*AD151^2)+(E3*AD151^3)+(F3*sexm)+(G3*heightn)+(H3*weightn)+(I3*AD151*weightn)+(J3*parity1)+(K3*parity2)+(L3*parity3)+(M3*AD151*parity1)+(N3*AD151*parity2)+(O3*AD151*parity3))</f>
        <v>819.2488906853566</v>
      </c>
      <c r="D151" s="4">
        <f>EXP((B4*1)+(C4*AD151)+(D4*AD151^2)+(E4*AD151^3)+(F4*sexm)+(G4*heightn)+(H4*weightn)+(I4*AD151*weightn)+(J4*parity1)+(K4*parity2)+(L4*parity3)+(M4*AD151*parity1)+(N4*AD151*parity2)+(O4*AD151*parity3))</f>
        <v>922.3508049813248</v>
      </c>
      <c r="E151" s="4">
        <f>EXP((B5*1)+(C5*AD151)+(D5*AD151^2)+(E5*AD151^3)+(F5*sexm)+(G5*heightn)+(H5*weightn)+(I5*AD151*weightn)+(J5*parity1)+(K5*parity2)+(L5*parity3)+(M5*AD151*parity1)+(N5*AD151*parity2)+(O5*AD151*parity3))</f>
        <v>1049.098837173338</v>
      </c>
      <c r="F151" s="4">
        <f>EXP((B6*1)+(C6*AD151)+(D6*AD151^2)+(E6*AD151^3)+(F6*sexm)+(G6*heightn)+(H6*weightn)+(I6*AD151*weightn)+(J6*parity1)+(K6*parity2)+(L6*parity3)+(M6*AD151*parity1)+(N6*AD151*parity2)+(O6*AD151*parity3))</f>
        <v>1079.3875388059262</v>
      </c>
      <c r="G151" s="1">
        <v>-1</v>
      </c>
      <c r="H151" s="1"/>
      <c r="I151" s="4">
        <f t="shared" si="13"/>
        <v>26.8</v>
      </c>
      <c r="J151" s="1">
        <f aca="true" t="shared" si="14" ref="J151:J214">B151/EFW40</f>
        <v>0.23300871738784332</v>
      </c>
      <c r="K151" s="1">
        <f aca="true" t="shared" si="15" ref="K151:K214">C151/EFW40</f>
        <v>0.24374427737507265</v>
      </c>
      <c r="L151" s="1">
        <f aca="true" t="shared" si="16" ref="L151:L214">D151/EFW40</f>
        <v>0.27441932848809164</v>
      </c>
      <c r="M151" s="1">
        <f aca="true" t="shared" si="17" ref="M151:M214">E151/EFW40</f>
        <v>0.31212961148830387</v>
      </c>
      <c r="N151" s="1">
        <f aca="true" t="shared" si="18" ref="N151:N214">F151/EFW40</f>
        <v>0.3211411558138485</v>
      </c>
      <c r="AD151" s="1">
        <f aca="true" t="shared" si="19" ref="AD151:AD214">(A151-40)/10</f>
        <v>-1.3199999999999998</v>
      </c>
    </row>
    <row r="152" spans="1:30" ht="14.25">
      <c r="A152" s="4">
        <v>26.9</v>
      </c>
      <c r="B152" s="4">
        <f>EXP((B2*1)+(C2*AD152)+(D2*AD152^2)+(E2*AD152^3)+(F2*sexm)+(G2*heightn)+(H2*weightn)+(I2*AD152*weightn)+(J2*parity1)+(K2*parity2)+(L2*parity3)+(M2*AD152*parity1)+(N2*AD152*parity2)+(O2*AD152*parity3))</f>
        <v>793.9106468973598</v>
      </c>
      <c r="C152" s="4">
        <f>EXP((B3*1)+(C3*AD152)+(D3*AD152^2)+(E3*AD152^3)+(F3*sexm)+(G3*heightn)+(H3*weightn)+(I3*AD152*weightn)+(J3*parity1)+(K3*parity2)+(L3*parity3)+(M3*AD152*parity1)+(N3*AD152*parity2)+(O3*AD152*parity3))</f>
        <v>830.5080407996123</v>
      </c>
      <c r="D152" s="4">
        <f>EXP((B4*1)+(C4*AD152)+(D4*AD152^2)+(E4*AD152^3)+(F4*sexm)+(G4*heightn)+(H4*weightn)+(I4*AD152*weightn)+(J4*parity1)+(K4*parity2)+(L4*parity3)+(M4*AD152*parity1)+(N4*AD152*parity2)+(O4*AD152*parity3))</f>
        <v>935.00388585135</v>
      </c>
      <c r="E152" s="4">
        <f>EXP((B5*1)+(C5*AD152)+(D5*AD152^2)+(E5*AD152^3)+(F5*sexm)+(G5*heightn)+(H5*weightn)+(I5*AD152*weightn)+(J5*parity1)+(K5*parity2)+(L5*parity3)+(M5*AD152*parity1)+(N5*AD152*parity2)+(O5*AD152*parity3))</f>
        <v>1063.4122325223655</v>
      </c>
      <c r="F152" s="4">
        <f>EXP((B6*1)+(C6*AD152)+(D6*AD152^2)+(E6*AD152^3)+(F6*sexm)+(G6*heightn)+(H6*weightn)+(I6*AD152*weightn)+(J6*parity1)+(K6*parity2)+(L6*parity3)+(M6*AD152*parity1)+(N6*AD152*parity2)+(O6*AD152*parity3))</f>
        <v>1094.193779811362</v>
      </c>
      <c r="G152" s="1">
        <v>-1</v>
      </c>
      <c r="H152" s="1"/>
      <c r="I152" s="4">
        <f aca="true" t="shared" si="20" ref="I152:I215">A152</f>
        <v>26.9</v>
      </c>
      <c r="J152" s="1">
        <f t="shared" si="14"/>
        <v>0.2362056014094671</v>
      </c>
      <c r="K152" s="1">
        <f t="shared" si="15"/>
        <v>0.24709411823498628</v>
      </c>
      <c r="L152" s="1">
        <f t="shared" si="16"/>
        <v>0.27818389391905923</v>
      </c>
      <c r="M152" s="1">
        <f t="shared" si="17"/>
        <v>0.3163881564137828</v>
      </c>
      <c r="N152" s="1">
        <f t="shared" si="18"/>
        <v>0.32554633298960517</v>
      </c>
      <c r="AD152" s="1">
        <f t="shared" si="19"/>
        <v>-1.31</v>
      </c>
    </row>
    <row r="153" spans="1:30" ht="14.25">
      <c r="A153" s="4">
        <v>27</v>
      </c>
      <c r="B153" s="4">
        <f>EXP((B2*1)+(C2*AD153)+(D2*AD153^2)+(E2*AD153^3)+(F2*sexm)+(G2*heightn)+(H2*weightn)+(I2*AD153*weightn)+(J2*parity1)+(K2*parity2)+(L2*parity3)+(M2*AD153*parity1)+(N2*AD153*parity2)+(O2*AD153*parity3))</f>
        <v>804.744942423753</v>
      </c>
      <c r="C153" s="4">
        <f>EXP((B3*1)+(C3*AD153)+(D3*AD153^2)+(E3*AD153^3)+(F3*sexm)+(G3*heightn)+(H3*weightn)+(I3*AD153*weightn)+(J3*parity1)+(K3*parity2)+(L3*parity3)+(M3*AD153*parity1)+(N3*AD153*parity2)+(O3*AD153*parity3))</f>
        <v>841.8618663030162</v>
      </c>
      <c r="D153" s="4">
        <f>EXP((B4*1)+(C4*AD153)+(D4*AD153^2)+(E4*AD153^3)+(F4*sexm)+(G4*heightn)+(H4*weightn)+(I4*AD153*weightn)+(J4*parity1)+(K4*parity2)+(L4*parity3)+(M4*AD153*parity1)+(N4*AD153*parity2)+(O4*AD153*parity3))</f>
        <v>947.7652021717676</v>
      </c>
      <c r="E153" s="4">
        <f>EXP((B5*1)+(C5*AD153)+(D5*AD153^2)+(E5*AD153^3)+(F5*sexm)+(G5*heightn)+(H5*weightn)+(I5*AD153*weightn)+(J5*parity1)+(K5*parity2)+(L5*parity3)+(M5*AD153*parity1)+(N5*AD153*parity2)+(O5*AD153*parity3))</f>
        <v>1077.8475428632469</v>
      </c>
      <c r="F153" s="4">
        <f>EXP((B6*1)+(C6*AD153)+(D6*AD153^2)+(E6*AD153^3)+(F6*sexm)+(G6*heightn)+(H6*weightn)+(I6*AD153*weightn)+(J6*parity1)+(K6*parity2)+(L6*parity3)+(M6*AD153*parity1)+(N6*AD153*parity2)+(O6*AD153*parity3))</f>
        <v>1109.1285071791322</v>
      </c>
      <c r="G153" s="1">
        <v>-1</v>
      </c>
      <c r="H153" s="1"/>
      <c r="I153" s="4">
        <f t="shared" si="20"/>
        <v>27</v>
      </c>
      <c r="J153" s="1">
        <f t="shared" si="14"/>
        <v>0.23942903883364167</v>
      </c>
      <c r="K153" s="1">
        <f t="shared" si="15"/>
        <v>0.25047212707239186</v>
      </c>
      <c r="L153" s="1">
        <f t="shared" si="16"/>
        <v>0.2819806617392424</v>
      </c>
      <c r="M153" s="1">
        <f t="shared" si="17"/>
        <v>0.32068297368815174</v>
      </c>
      <c r="N153" s="1">
        <f t="shared" si="18"/>
        <v>0.3299897376392051</v>
      </c>
      <c r="AD153" s="1">
        <f t="shared" si="19"/>
        <v>-1.3</v>
      </c>
    </row>
    <row r="154" spans="1:30" ht="14.25">
      <c r="A154" s="4">
        <v>27.1</v>
      </c>
      <c r="B154" s="4">
        <f>EXP((B2*1)+(C2*AD154)+(D2*AD154^2)+(E2*AD154^3)+(F2*sexm)+(G2*heightn)+(H2*weightn)+(I2*AD154*weightn)+(J2*parity1)+(K2*parity2)+(L2*parity3)+(M2*AD154*parity1)+(N2*AD154*parity2)+(O2*AD154*parity3))</f>
        <v>815.6682584520282</v>
      </c>
      <c r="C154" s="4">
        <f>EXP((B3*1)+(C3*AD154)+(D3*AD154^2)+(E3*AD154^3)+(F3*sexm)+(G3*heightn)+(H3*weightn)+(I3*AD154*weightn)+(J3*parity1)+(K3*parity2)+(L3*parity3)+(M3*AD154*parity1)+(N3*AD154*parity2)+(O3*AD154*parity3))</f>
        <v>853.3101410162717</v>
      </c>
      <c r="D154" s="4">
        <f>EXP((B4*1)+(C4*AD154)+(D4*AD154^2)+(E4*AD154^3)+(F4*sexm)+(G4*heightn)+(H4*weightn)+(I4*AD154*weightn)+(J4*parity1)+(K4*parity2)+(L4*parity3)+(M4*AD154*parity1)+(N4*AD154*parity2)+(O4*AD154*parity3))</f>
        <v>960.6345756771701</v>
      </c>
      <c r="E154" s="4">
        <f>EXP((B5*1)+(C5*AD154)+(D5*AD154^2)+(E5*AD154^3)+(F5*sexm)+(G5*heightn)+(H5*weightn)+(I5*AD154*weightn)+(J5*parity1)+(K5*parity2)+(L5*parity3)+(M5*AD154*parity1)+(N5*AD154*parity2)+(O5*AD154*parity3))</f>
        <v>1092.404555844092</v>
      </c>
      <c r="F154" s="4">
        <f>EXP((B6*1)+(C6*AD154)+(D6*AD154^2)+(E6*AD154^3)+(F6*sexm)+(G6*heightn)+(H6*weightn)+(I6*AD154*weightn)+(J6*parity1)+(K6*parity2)+(L6*parity3)+(M6*AD154*parity1)+(N6*AD154*parity2)+(O6*AD154*parity3))</f>
        <v>1124.1914858329706</v>
      </c>
      <c r="G154" s="1">
        <v>-1</v>
      </c>
      <c r="H154" s="1"/>
      <c r="I154" s="4">
        <f t="shared" si="20"/>
        <v>27.1</v>
      </c>
      <c r="J154" s="1">
        <f t="shared" si="14"/>
        <v>0.24267896178394818</v>
      </c>
      <c r="K154" s="1">
        <f t="shared" si="15"/>
        <v>0.25387823659405306</v>
      </c>
      <c r="L154" s="1">
        <f t="shared" si="16"/>
        <v>0.28580957891082387</v>
      </c>
      <c r="M154" s="1">
        <f t="shared" si="17"/>
        <v>0.325014000132127</v>
      </c>
      <c r="N154" s="1">
        <f t="shared" si="18"/>
        <v>0.33447129982237084</v>
      </c>
      <c r="AD154" s="1">
        <f t="shared" si="19"/>
        <v>-1.2899999999999998</v>
      </c>
    </row>
    <row r="155" spans="1:30" ht="14.25">
      <c r="A155" s="4">
        <v>27.2</v>
      </c>
      <c r="B155" s="4">
        <f>EXP((B2*1)+(C2*AD155)+(D2*AD155^2)+(E2*AD155^3)+(F2*sexm)+(G2*heightn)+(H2*weightn)+(I2*AD155*weightn)+(J2*parity1)+(K2*parity2)+(L2*parity3)+(M2*AD155*parity1)+(N2*AD155*parity2)+(O2*AD155*parity3))</f>
        <v>826.6803496173432</v>
      </c>
      <c r="C155" s="4">
        <f>EXP((B3*1)+(C3*AD155)+(D3*AD155^2)+(E3*AD155^3)+(F3*sexm)+(G3*heightn)+(H3*weightn)+(I3*AD155*weightn)+(J3*parity1)+(K3*parity2)+(L3*parity3)+(M3*AD155*parity1)+(N3*AD155*parity2)+(O3*AD155*parity3))</f>
        <v>864.8526198225221</v>
      </c>
      <c r="D155" s="4">
        <f>EXP((B4*1)+(C4*AD155)+(D4*AD155^2)+(E4*AD155^3)+(F4*sexm)+(G4*heightn)+(H4*weightn)+(I4*AD155*weightn)+(J4*parity1)+(K4*parity2)+(L4*parity3)+(M4*AD155*parity1)+(N4*AD155*parity2)+(O4*AD155*parity3))</f>
        <v>973.6118078895627</v>
      </c>
      <c r="E155" s="4">
        <f>EXP((B5*1)+(C5*AD155)+(D5*AD155^2)+(E5*AD155^3)+(F5*sexm)+(G5*heightn)+(H5*weightn)+(I5*AD155*weightn)+(J5*parity1)+(K5*parity2)+(L5*parity3)+(M5*AD155*parity1)+(N5*AD155*parity2)+(O5*AD155*parity3))</f>
        <v>1107.0830357109432</v>
      </c>
      <c r="F155" s="4">
        <f>EXP((B6*1)+(C6*AD155)+(D6*AD155^2)+(E6*AD155^3)+(F6*sexm)+(G6*heightn)+(H6*weightn)+(I6*AD155*weightn)+(J6*parity1)+(K6*parity2)+(L6*parity3)+(M6*AD155*parity1)+(N6*AD155*parity2)+(O6*AD155*parity3))</f>
        <v>1139.3824528283246</v>
      </c>
      <c r="G155" s="1">
        <v>-1</v>
      </c>
      <c r="H155" s="1"/>
      <c r="I155" s="4">
        <f t="shared" si="20"/>
        <v>27.2</v>
      </c>
      <c r="J155" s="1">
        <f t="shared" si="14"/>
        <v>0.2459552972590352</v>
      </c>
      <c r="K155" s="1">
        <f t="shared" si="15"/>
        <v>0.2573123738723996</v>
      </c>
      <c r="L155" s="1">
        <f t="shared" si="16"/>
        <v>0.2896705863823042</v>
      </c>
      <c r="M155" s="1">
        <f t="shared" si="17"/>
        <v>0.3293811656038033</v>
      </c>
      <c r="N155" s="1">
        <f t="shared" si="18"/>
        <v>0.3389909413074067</v>
      </c>
      <c r="AD155" s="1">
        <f t="shared" si="19"/>
        <v>-1.28</v>
      </c>
    </row>
    <row r="156" spans="1:30" ht="14.25">
      <c r="A156" s="4">
        <v>27.3</v>
      </c>
      <c r="B156" s="4">
        <f>EXP((B2*1)+(C2*AD156)+(D2*AD156^2)+(E2*AD156^3)+(F2*sexm)+(G2*heightn)+(H2*weightn)+(I2*AD156*weightn)+(J2*parity1)+(K2*parity2)+(L2*parity3)+(M2*AD156*parity1)+(N2*AD156*parity2)+(O2*AD156*parity3))</f>
        <v>837.7809532529675</v>
      </c>
      <c r="C156" s="4">
        <f>EXP((B3*1)+(C3*AD156)+(D3*AD156^2)+(E3*AD156^3)+(F3*sexm)+(G3*heightn)+(H3*weightn)+(I3*AD156*weightn)+(J3*parity1)+(K3*parity2)+(L3*parity3)+(M3*AD156*parity1)+(N3*AD156*parity2)+(O3*AD156*parity3))</f>
        <v>876.489038553855</v>
      </c>
      <c r="D156" s="4">
        <f>EXP((B4*1)+(C4*AD156)+(D4*AD156^2)+(E4*AD156^3)+(F4*sexm)+(G4*heightn)+(H4*weightn)+(I4*AD156*weightn)+(J4*parity1)+(K4*parity2)+(L4*parity3)+(M4*AD156*parity1)+(N4*AD156*parity2)+(O4*AD156*parity3))</f>
        <v>986.696679977633</v>
      </c>
      <c r="E156" s="4">
        <f>EXP((B5*1)+(C5*AD156)+(D5*AD156^2)+(E5*AD156^3)+(F5*sexm)+(G5*heightn)+(H5*weightn)+(I5*AD156*weightn)+(J5*parity1)+(K5*parity2)+(L5*parity3)+(M5*AD156*parity1)+(N5*AD156*parity2)+(O5*AD156*parity3))</f>
        <v>1121.8827231309342</v>
      </c>
      <c r="F156" s="4">
        <f>EXP((B6*1)+(C6*AD156)+(D6*AD156^2)+(E6*AD156^3)+(F6*sexm)+(G6*heightn)+(H6*weightn)+(I6*AD156*weightn)+(J6*parity1)+(K6*parity2)+(L6*parity3)+(M6*AD156*parity1)+(N6*AD156*parity2)+(O6*AD156*parity3))</f>
        <v>1154.701117068624</v>
      </c>
      <c r="G156" s="1">
        <v>-1</v>
      </c>
      <c r="H156" s="1"/>
      <c r="I156" s="4">
        <f t="shared" si="20"/>
        <v>27.3</v>
      </c>
      <c r="J156" s="1">
        <f t="shared" si="14"/>
        <v>0.2492579671098651</v>
      </c>
      <c r="K156" s="1">
        <f t="shared" si="15"/>
        <v>0.26077446031175955</v>
      </c>
      <c r="L156" s="1">
        <f t="shared" si="16"/>
        <v>0.2935636190466315</v>
      </c>
      <c r="M156" s="1">
        <f t="shared" si="17"/>
        <v>0.3337843929460398</v>
      </c>
      <c r="N156" s="1">
        <f t="shared" si="18"/>
        <v>0.3435485754867823</v>
      </c>
      <c r="AD156" s="1">
        <f t="shared" si="19"/>
        <v>-1.27</v>
      </c>
    </row>
    <row r="157" spans="1:30" ht="14.25">
      <c r="A157" s="4">
        <v>27.4</v>
      </c>
      <c r="B157" s="4">
        <f>EXP((B2*1)+(C2*AD157)+(D2*AD157^2)+(E2*AD157^3)+(F2*sexm)+(G2*heightn)+(H2*weightn)+(I2*AD157*weightn)+(J2*parity1)+(K2*parity2)+(L2*parity3)+(M2*AD157*parity1)+(N2*AD157*parity2)+(O2*AD157*parity3))</f>
        <v>848.9697893186284</v>
      </c>
      <c r="C157" s="4">
        <f>EXP((B3*1)+(C3*AD157)+(D3*AD157^2)+(E3*AD157^3)+(F3*sexm)+(G3*heightn)+(H3*weightn)+(I3*AD157*weightn)+(J3*parity1)+(K3*parity2)+(L3*parity3)+(M3*AD157*parity1)+(N3*AD157*parity2)+(O3*AD157*parity3))</f>
        <v>888.2191138827595</v>
      </c>
      <c r="D157" s="4">
        <f>EXP((B4*1)+(C4*AD157)+(D4*AD157^2)+(E4*AD157^3)+(F4*sexm)+(G4*heightn)+(H4*weightn)+(I4*AD157*weightn)+(J4*parity1)+(K4*parity2)+(L4*parity3)+(M4*AD157*parity1)+(N4*AD157*parity2)+(O4*AD157*parity3))</f>
        <v>999.8889526208781</v>
      </c>
      <c r="E157" s="4">
        <f>EXP((B5*1)+(C5*AD157)+(D5*AD157^2)+(E5*AD157^3)+(F5*sexm)+(G5*heightn)+(H5*weightn)+(I5*AD157*weightn)+(J5*parity1)+(K5*parity2)+(L5*parity3)+(M5*AD157*parity1)+(N5*AD157*parity2)+(O5*AD157*parity3))</f>
        <v>1136.803335020852</v>
      </c>
      <c r="F157" s="4">
        <f>EXP((B6*1)+(C6*AD157)+(D6*AD157^2)+(E6*AD157^3)+(F6*sexm)+(G6*heightn)+(H6*weightn)+(I6*AD157*weightn)+(J6*parity1)+(K6*parity2)+(L6*parity3)+(M6*AD157*parity1)+(N6*AD157*parity2)+(O6*AD157*parity3))</f>
        <v>1170.147159027118</v>
      </c>
      <c r="G157" s="1">
        <v>-1</v>
      </c>
      <c r="H157" s="1"/>
      <c r="I157" s="4">
        <f t="shared" si="20"/>
        <v>27.4</v>
      </c>
      <c r="J157" s="1">
        <f t="shared" si="14"/>
        <v>0.2525868880183953</v>
      </c>
      <c r="K157" s="1">
        <f t="shared" si="15"/>
        <v>0.264264411616066</v>
      </c>
      <c r="L157" s="1">
        <f t="shared" si="16"/>
        <v>0.29748860570077595</v>
      </c>
      <c r="M157" s="1">
        <f t="shared" si="17"/>
        <v>0.3382235979354533</v>
      </c>
      <c r="N157" s="1">
        <f t="shared" si="18"/>
        <v>0.3481441072943733</v>
      </c>
      <c r="AD157" s="1">
        <f t="shared" si="19"/>
        <v>-1.2600000000000002</v>
      </c>
    </row>
    <row r="158" spans="1:30" ht="14.25">
      <c r="A158" s="4">
        <v>27.5</v>
      </c>
      <c r="B158" s="4">
        <f>EXP((B2*1)+(C2*AD158)+(D2*AD158^2)+(E2*AD158^3)+(F2*sexm)+(G2*heightn)+(H2*weightn)+(I2*AD158*weightn)+(J2*parity1)+(K2*parity2)+(L2*parity3)+(M2*AD158*parity1)+(N2*AD158*parity2)+(O2*AD158*parity3))</f>
        <v>860.2465603337362</v>
      </c>
      <c r="C158" s="4">
        <f>EXP((B3*1)+(C3*AD158)+(D3*AD158^2)+(E3*AD158^3)+(F3*sexm)+(G3*heightn)+(H3*weightn)+(I3*AD158*weightn)+(J3*parity1)+(K3*parity2)+(L3*parity3)+(M3*AD158*parity1)+(N3*AD158*parity2)+(O3*AD158*parity3))</f>
        <v>900.0425432186045</v>
      </c>
      <c r="D158" s="4">
        <f>EXP((B4*1)+(C4*AD158)+(D4*AD158^2)+(E4*AD158^3)+(F4*sexm)+(G4*heightn)+(H4*weightn)+(I4*AD158*weightn)+(J4*parity1)+(K4*parity2)+(L4*parity3)+(M4*AD158*parity1)+(N4*AD158*parity2)+(O4*AD158*parity3))</f>
        <v>1013.1883658787241</v>
      </c>
      <c r="E158" s="4">
        <f>EXP((B5*1)+(C5*AD158)+(D5*AD158^2)+(E5*AD158^3)+(F5*sexm)+(G5*heightn)+(H5*weightn)+(I5*AD158*weightn)+(J5*parity1)+(K5*parity2)+(L5*parity3)+(M5*AD158*parity1)+(N5*AD158*parity2)+(O5*AD158*parity3))</f>
        <v>1151.8445643812317</v>
      </c>
      <c r="F158" s="4">
        <f>EXP((B6*1)+(C6*AD158)+(D6*AD158^2)+(E6*AD158^3)+(F6*sexm)+(G6*heightn)+(H6*weightn)+(I6*AD158*weightn)+(J6*parity1)+(K6*parity2)+(L6*parity3)+(M6*AD158*parity1)+(N6*AD158*parity2)+(O6*AD158*parity3))</f>
        <v>1185.7202304744976</v>
      </c>
      <c r="G158" s="1">
        <v>-1</v>
      </c>
      <c r="H158" s="1"/>
      <c r="I158" s="4">
        <f t="shared" si="20"/>
        <v>27.5</v>
      </c>
      <c r="J158" s="1">
        <f t="shared" si="14"/>
        <v>0.2559419714777115</v>
      </c>
      <c r="K158" s="1">
        <f t="shared" si="15"/>
        <v>0.26778213775805676</v>
      </c>
      <c r="L158" s="1">
        <f t="shared" si="16"/>
        <v>0.30144546900679065</v>
      </c>
      <c r="M158" s="1">
        <f t="shared" si="17"/>
        <v>0.3426986892330582</v>
      </c>
      <c r="N158" s="1">
        <f t="shared" si="18"/>
        <v>0.35277743312442283</v>
      </c>
      <c r="AD158" s="1">
        <f t="shared" si="19"/>
        <v>-1.25</v>
      </c>
    </row>
    <row r="159" spans="1:30" ht="14.25">
      <c r="A159" s="4">
        <v>27.6</v>
      </c>
      <c r="B159" s="4">
        <f>EXP((B2*1)+(C2*AD159)+(D2*AD159^2)+(E2*AD159^3)+(F2*sexm)+(G2*heightn)+(H2*weightn)+(I2*AD159*weightn)+(J2*parity1)+(K2*parity2)+(L2*parity3)+(M2*AD159*parity1)+(N2*AD159*parity2)+(O2*AD159*parity3))</f>
        <v>871.6109513155311</v>
      </c>
      <c r="C159" s="4">
        <f>EXP((B3*1)+(C3*AD159)+(D3*AD159^2)+(E3*AD159^3)+(F3*sexm)+(G3*heightn)+(H3*weightn)+(I3*AD159*weightn)+(J3*parity1)+(K3*parity2)+(L3*parity3)+(M3*AD159*parity1)+(N3*AD159*parity2)+(O3*AD159*parity3))</f>
        <v>911.9590046092029</v>
      </c>
      <c r="D159" s="4">
        <f>EXP((B4*1)+(C4*AD159)+(D4*AD159^2)+(E4*AD159^3)+(F4*sexm)+(G4*heightn)+(H4*weightn)+(I4*AD159*weightn)+(J4*parity1)+(K4*parity2)+(L4*parity3)+(M4*AD159*parity1)+(N4*AD159*parity2)+(O4*AD159*parity3))</f>
        <v>1026.5946390646513</v>
      </c>
      <c r="E159" s="4">
        <f>EXP((B5*1)+(C5*AD159)+(D5*AD159^2)+(E5*AD159^3)+(F5*sexm)+(G5*heightn)+(H5*weightn)+(I5*AD159*weightn)+(J5*parity1)+(K5*parity2)+(L5*parity3)+(M5*AD159*parity1)+(N5*AD159*parity2)+(O5*AD159*parity3))</f>
        <v>1167.0060801360723</v>
      </c>
      <c r="F159" s="4">
        <f>EXP((B6*1)+(C6*AD159)+(D6*AD159^2)+(E6*AD159^3)+(F6*sexm)+(G6*heightn)+(H6*weightn)+(I6*AD159*weightn)+(J6*parity1)+(K6*parity2)+(L6*parity3)+(M6*AD159*parity1)+(N6*AD159*parity2)+(O6*AD159*parity3))</f>
        <v>1201.4199542124704</v>
      </c>
      <c r="G159" s="1">
        <v>-1</v>
      </c>
      <c r="H159" s="1"/>
      <c r="I159" s="4">
        <f t="shared" si="20"/>
        <v>27.6</v>
      </c>
      <c r="J159" s="1">
        <f t="shared" si="14"/>
        <v>0.25932312377362504</v>
      </c>
      <c r="K159" s="1">
        <f t="shared" si="15"/>
        <v>0.2713275429499875</v>
      </c>
      <c r="L159" s="1">
        <f t="shared" si="16"/>
        <v>0.3054341254543606</v>
      </c>
      <c r="M159" s="1">
        <f t="shared" si="17"/>
        <v>0.347209568336578</v>
      </c>
      <c r="N159" s="1">
        <f t="shared" si="18"/>
        <v>0.35744844075227467</v>
      </c>
      <c r="AD159" s="1">
        <f t="shared" si="19"/>
        <v>-1.2399999999999998</v>
      </c>
    </row>
    <row r="160" spans="1:30" ht="14.25">
      <c r="A160" s="4">
        <v>27.7</v>
      </c>
      <c r="B160" s="4">
        <f>EXP((B2*1)+(C2*AD160)+(D2*AD160^2)+(E2*AD160^3)+(F2*sexm)+(G2*heightn)+(H2*weightn)+(I2*AD160*weightn)+(J2*parity1)+(K2*parity2)+(L2*parity3)+(M2*AD160*parity1)+(N2*AD160*parity2)+(O2*AD160*parity3))</f>
        <v>883.0626297222203</v>
      </c>
      <c r="C160" s="4">
        <f>EXP((B3*1)+(C3*AD160)+(D3*AD160^2)+(E3*AD160^3)+(F3*sexm)+(G3*heightn)+(H3*weightn)+(I3*AD160*weightn)+(J3*parity1)+(K3*parity2)+(L3*parity3)+(M3*AD160*parity1)+(N3*AD160*parity2)+(O3*AD160*parity3))</f>
        <v>923.9681566475635</v>
      </c>
      <c r="D160" s="4">
        <f>EXP((B4*1)+(C4*AD160)+(D4*AD160^2)+(E4*AD160^3)+(F4*sexm)+(G4*heightn)+(H4*weightn)+(I4*AD160*weightn)+(J4*parity1)+(K4*parity2)+(L4*parity3)+(M4*AD160*parity1)+(N4*AD160*parity2)+(O4*AD160*parity3))</f>
        <v>1040.1074706254929</v>
      </c>
      <c r="E160" s="4">
        <f>EXP((B5*1)+(C5*AD160)+(D5*AD160^2)+(E5*AD160^3)+(F5*sexm)+(G5*heightn)+(H5*weightn)+(I5*AD160*weightn)+(J5*parity1)+(K5*parity2)+(L5*parity3)+(M5*AD160*parity1)+(N5*AD160*parity2)+(O5*AD160*parity3))</f>
        <v>1182.2875269782967</v>
      </c>
      <c r="F160" s="4">
        <f>EXP((B6*1)+(C6*AD160)+(D6*AD160^2)+(E6*AD160^3)+(F6*sexm)+(G6*heightn)+(H6*weightn)+(I6*AD160*weightn)+(J6*parity1)+(K6*parity2)+(L6*parity3)+(M6*AD160*parity1)+(N6*AD160*parity2)+(O6*AD160*parity3))</f>
        <v>1217.245923813424</v>
      </c>
      <c r="G160" s="1">
        <v>-1</v>
      </c>
      <c r="H160" s="1"/>
      <c r="I160" s="4">
        <f t="shared" si="20"/>
        <v>27.7</v>
      </c>
      <c r="J160" s="1">
        <f t="shared" si="14"/>
        <v>0.2627302459677547</v>
      </c>
      <c r="K160" s="1">
        <f t="shared" si="15"/>
        <v>0.27490052561588874</v>
      </c>
      <c r="L160" s="1">
        <f t="shared" si="16"/>
        <v>0.3094544853248915</v>
      </c>
      <c r="M160" s="1">
        <f t="shared" si="17"/>
        <v>0.3517561295344669</v>
      </c>
      <c r="N160" s="1">
        <f t="shared" si="18"/>
        <v>0.36215700925691713</v>
      </c>
      <c r="AD160" s="1">
        <f t="shared" si="19"/>
        <v>-1.23</v>
      </c>
    </row>
    <row r="161" spans="1:30" ht="14.25">
      <c r="A161" s="4">
        <v>27.8</v>
      </c>
      <c r="B161" s="4">
        <f>EXP((B2*1)+(C2*AD161)+(D2*AD161^2)+(E2*AD161^3)+(F2*sexm)+(G2*heightn)+(H2*weightn)+(I2*AD161*weightn)+(J2*parity1)+(K2*parity2)+(L2*parity3)+(M2*AD161*parity1)+(N2*AD161*parity2)+(O2*AD161*parity3))</f>
        <v>894.601245401128</v>
      </c>
      <c r="C161" s="4">
        <f>EXP((B3*1)+(C3*AD161)+(D3*AD161^2)+(E3*AD161^3)+(F3*sexm)+(G3*heightn)+(H3*weightn)+(I3*AD161*weightn)+(J3*parity1)+(K3*parity2)+(L3*parity3)+(M3*AD161*parity1)+(N3*AD161*parity2)+(O3*AD161*parity3))</f>
        <v>936.0696383838555</v>
      </c>
      <c r="D161" s="4">
        <f>EXP((B4*1)+(C4*AD161)+(D4*AD161^2)+(E4*AD161^3)+(F4*sexm)+(G4*heightn)+(H4*weightn)+(I4*AD161*weightn)+(J4*parity1)+(K4*parity2)+(L4*parity3)+(M4*AD161*parity1)+(N4*AD161*parity2)+(O4*AD161*parity3))</f>
        <v>1053.7265380259082</v>
      </c>
      <c r="E161" s="4">
        <f>EXP((B5*1)+(C5*AD161)+(D5*AD161^2)+(E5*AD161^3)+(F5*sexm)+(G5*heightn)+(H5*weightn)+(I5*AD161*weightn)+(J5*parity1)+(K5*parity2)+(L5*parity3)+(M5*AD161*parity1)+(N5*AD161*parity2)+(O5*AD161*parity3))</f>
        <v>1197.688525221042</v>
      </c>
      <c r="F161" s="4">
        <f>EXP((B6*1)+(C6*AD161)+(D6*AD161^2)+(E6*AD161^3)+(F6*sexm)+(G6*heightn)+(H6*weightn)+(I6*AD161*weightn)+(J6*parity1)+(K6*parity2)+(L6*parity3)+(M6*AD161*parity1)+(N6*AD161*parity2)+(O6*AD161*parity3))</f>
        <v>1233.1977033664293</v>
      </c>
      <c r="G161" s="1">
        <v>-1</v>
      </c>
      <c r="H161" s="1"/>
      <c r="I161" s="4">
        <f t="shared" si="20"/>
        <v>27.8</v>
      </c>
      <c r="J161" s="1">
        <f t="shared" si="14"/>
        <v>0.2661632338821005</v>
      </c>
      <c r="K161" s="1">
        <f t="shared" si="15"/>
        <v>0.2785009783653731</v>
      </c>
      <c r="L161" s="1">
        <f t="shared" si="16"/>
        <v>0.3135064526571385</v>
      </c>
      <c r="M161" s="1">
        <f t="shared" si="17"/>
        <v>0.35633825986166495</v>
      </c>
      <c r="N161" s="1">
        <f t="shared" si="18"/>
        <v>0.3669030089454135</v>
      </c>
      <c r="AD161" s="1">
        <f t="shared" si="19"/>
        <v>-1.22</v>
      </c>
    </row>
    <row r="162" spans="1:30" ht="14.25">
      <c r="A162" s="4">
        <v>27.9</v>
      </c>
      <c r="B162" s="4">
        <f>EXP((B2*1)+(C2*AD162)+(D2*AD162^2)+(E2*AD162^3)+(F2*sexm)+(G2*heightn)+(H2*weightn)+(I2*AD162*weightn)+(J2*parity1)+(K2*parity2)+(L2*parity3)+(M2*AD162*parity1)+(N2*AD162*parity2)+(O2*AD162*parity3))</f>
        <v>906.2264305419218</v>
      </c>
      <c r="C162" s="4">
        <f>EXP((B3*1)+(C3*AD162)+(D3*AD162^2)+(E3*AD162^3)+(F3*sexm)+(G3*heightn)+(H3*weightn)+(I3*AD162*weightn)+(J3*parity1)+(K3*parity2)+(L3*parity3)+(M3*AD162*parity1)+(N3*AD162*parity2)+(O3*AD162*parity3))</f>
        <v>948.2630692426994</v>
      </c>
      <c r="D162" s="4">
        <f>EXP((B4*1)+(C4*AD162)+(D4*AD162^2)+(E4*AD162^3)+(F4*sexm)+(G4*heightn)+(H4*weightn)+(I4*AD162*weightn)+(J4*parity1)+(K4*parity2)+(L4*parity3)+(M4*AD162*parity1)+(N4*AD162*parity2)+(O4*AD162*parity3))</f>
        <v>1067.4514976381695</v>
      </c>
      <c r="E162" s="4">
        <f>EXP((B5*1)+(C5*AD162)+(D5*AD162^2)+(E5*AD162^3)+(F5*sexm)+(G5*heightn)+(H5*weightn)+(I5*AD162*weightn)+(J5*parity1)+(K5*parity2)+(L5*parity3)+(M5*AD162*parity1)+(N5*AD162*parity2)+(O5*AD162*parity3))</f>
        <v>1213.2086706548853</v>
      </c>
      <c r="F162" s="4">
        <f>EXP((B6*1)+(C6*AD162)+(D6*AD162^2)+(E6*AD162^3)+(F6*sexm)+(G6*heightn)+(H6*weightn)+(I6*AD162*weightn)+(J6*parity1)+(K6*parity2)+(L6*parity3)+(M6*AD162*parity1)+(N6*AD162*parity2)+(O6*AD162*parity3))</f>
        <v>1249.2748272296758</v>
      </c>
      <c r="G162" s="1">
        <v>-1</v>
      </c>
      <c r="H162" s="1"/>
      <c r="I162" s="4">
        <f t="shared" si="20"/>
        <v>27.9</v>
      </c>
      <c r="J162" s="1">
        <f t="shared" si="14"/>
        <v>0.26962197808512745</v>
      </c>
      <c r="K162" s="1">
        <f t="shared" si="15"/>
        <v>0.28212878796902785</v>
      </c>
      <c r="L162" s="1">
        <f t="shared" si="16"/>
        <v>0.31758992521441476</v>
      </c>
      <c r="M162" s="1">
        <f t="shared" si="17"/>
        <v>0.3609558390571198</v>
      </c>
      <c r="N162" s="1">
        <f t="shared" si="18"/>
        <v>0.3716863012792466</v>
      </c>
      <c r="AD162" s="1">
        <f t="shared" si="19"/>
        <v>-1.2100000000000002</v>
      </c>
    </row>
    <row r="163" spans="1:30" ht="14.25">
      <c r="A163" s="4">
        <v>28</v>
      </c>
      <c r="B163" s="4">
        <f>EXP((B2*1)+(C2*AD163)+(D2*AD163^2)+(E2*AD163^3)+(F2*sexm)+(G2*heightn)+(H2*weightn)+(I2*AD163*weightn)+(J2*parity1)+(K2*parity2)+(L2*parity3)+(M2*AD163*parity1)+(N2*AD163*parity2)+(O2*AD163*parity3))</f>
        <v>917.9377996349697</v>
      </c>
      <c r="C163" s="4">
        <f>EXP((B3*1)+(C3*AD163)+(D3*AD163^2)+(E3*AD163^3)+(F3*sexm)+(G3*heightn)+(H3*weightn)+(I3*AD163*weightn)+(J3*parity1)+(K3*parity2)+(L3*parity3)+(M3*AD163*parity1)+(N3*AD163*parity2)+(O3*AD163*parity3))</f>
        <v>960.5480489458367</v>
      </c>
      <c r="D163" s="4">
        <f>EXP((B4*1)+(C4*AD163)+(D4*AD163^2)+(E4*AD163^3)+(F4*sexm)+(G4*heightn)+(H4*weightn)+(I4*AD163*weightn)+(J4*parity1)+(K4*parity2)+(L4*parity3)+(M4*AD163*parity1)+(N4*AD163*parity2)+(O4*AD163*parity3))</f>
        <v>1081.2819846372797</v>
      </c>
      <c r="E163" s="4">
        <f>EXP((B5*1)+(C5*AD163)+(D5*AD163^2)+(E5*AD163^3)+(F5*sexm)+(G5*heightn)+(H5*weightn)+(I5*AD163*weightn)+(J5*parity1)+(K5*parity2)+(L5*parity3)+(M5*AD163*parity1)+(N5*AD163*parity2)+(O5*AD163*parity3))</f>
        <v>1228.847534411101</v>
      </c>
      <c r="F163" s="4">
        <f>EXP((B6*1)+(C6*AD163)+(D6*AD163^2)+(E6*AD163^3)+(F6*sexm)+(G6*heightn)+(H6*weightn)+(I6*AD163*weightn)+(J6*parity1)+(K6*parity2)+(L6*parity3)+(M6*AD163*parity1)+(N6*AD163*parity2)+(O6*AD163*parity3))</f>
        <v>1265.4767997895503</v>
      </c>
      <c r="G163" s="1">
        <v>-1</v>
      </c>
      <c r="H163" s="1"/>
      <c r="I163" s="4">
        <f t="shared" si="20"/>
        <v>28</v>
      </c>
      <c r="J163" s="1">
        <f t="shared" si="14"/>
        <v>0.2731063638793757</v>
      </c>
      <c r="K163" s="1">
        <f t="shared" si="15"/>
        <v>0.2857838353354071</v>
      </c>
      <c r="L163" s="1">
        <f t="shared" si="16"/>
        <v>0.32170479445338723</v>
      </c>
      <c r="M163" s="1">
        <f t="shared" si="17"/>
        <v>0.36560873952310285</v>
      </c>
      <c r="N163" s="1">
        <f t="shared" si="18"/>
        <v>0.37650673880263913</v>
      </c>
      <c r="AD163" s="1">
        <f t="shared" si="19"/>
        <v>-1.2</v>
      </c>
    </row>
    <row r="164" spans="1:30" ht="14.25">
      <c r="A164" s="4">
        <v>28.1</v>
      </c>
      <c r="B164" s="4">
        <f>EXP((B2*1)+(C2*AD164)+(D2*AD164^2)+(E2*AD164^3)+(F2*sexm)+(G2*heightn)+(H2*weightn)+(I2*AD164*weightn)+(J2*parity1)+(K2*parity2)+(L2*parity3)+(M2*AD164*parity1)+(N2*AD164*parity2)+(O2*AD164*parity3))</f>
        <v>929.7349494348307</v>
      </c>
      <c r="C164" s="4">
        <f>EXP((B3*1)+(C3*AD164)+(D3*AD164^2)+(E3*AD164^3)+(F3*sexm)+(G3*heightn)+(H3*weightn)+(I3*AD164*weightn)+(J3*parity1)+(K3*parity2)+(L3*parity3)+(M3*AD164*parity1)+(N3*AD164*parity2)+(O3*AD164*parity3))</f>
        <v>972.9241574402056</v>
      </c>
      <c r="D164" s="4">
        <f>EXP((B4*1)+(C4*AD164)+(D4*AD164^2)+(E4*AD164^3)+(F4*sexm)+(G4*heightn)+(H4*weightn)+(I4*AD164*weightn)+(J4*parity1)+(K4*parity2)+(L4*parity3)+(M4*AD164*parity1)+(N4*AD164*parity2)+(O4*AD164*parity3))</f>
        <v>1095.2176129015616</v>
      </c>
      <c r="E164" s="4">
        <f>EXP((B5*1)+(C5*AD164)+(D5*AD164^2)+(E5*AD164^3)+(F5*sexm)+(G5*heightn)+(H5*weightn)+(I5*AD164*weightn)+(J5*parity1)+(K5*parity2)+(L5*parity3)+(M5*AD164*parity1)+(N5*AD164*parity2)+(O5*AD164*parity3))</f>
        <v>1244.6046628310494</v>
      </c>
      <c r="F164" s="4">
        <f>EXP((B6*1)+(C6*AD164)+(D6*AD164^2)+(E6*AD164^3)+(F6*sexm)+(G6*heightn)+(H6*weightn)+(I6*AD164*weightn)+(J6*parity1)+(K6*parity2)+(L6*parity3)+(M6*AD164*parity1)+(N6*AD164*parity2)+(O6*AD164*parity3))</f>
        <v>1281.8030952265358</v>
      </c>
      <c r="G164" s="1">
        <v>-1</v>
      </c>
      <c r="H164" s="1"/>
      <c r="I164" s="4">
        <f t="shared" si="20"/>
        <v>28.1</v>
      </c>
      <c r="J164" s="1">
        <f t="shared" si="14"/>
        <v>0.2766162712905985</v>
      </c>
      <c r="K164" s="1">
        <f t="shared" si="15"/>
        <v>0.28946599548963303</v>
      </c>
      <c r="L164" s="1">
        <f t="shared" si="16"/>
        <v>0.3258509454944993</v>
      </c>
      <c r="M164" s="1">
        <f t="shared" si="17"/>
        <v>0.3702968262863495</v>
      </c>
      <c r="N164" s="1">
        <f t="shared" si="18"/>
        <v>0.38136416507290344</v>
      </c>
      <c r="AD164" s="1">
        <f t="shared" si="19"/>
        <v>-1.19</v>
      </c>
    </row>
    <row r="165" spans="1:30" ht="14.25">
      <c r="A165" s="4">
        <v>28.2</v>
      </c>
      <c r="B165" s="4">
        <f>EXP((B2*1)+(C2*AD165)+(D2*AD165^2)+(E2*AD165^3)+(F2*sexm)+(G2*heightn)+(H2*weightn)+(I2*AD165*weightn)+(J2*parity1)+(K2*parity2)+(L2*parity3)+(M2*AD165*parity1)+(N2*AD165*parity2)+(O2*AD165*parity3))</f>
        <v>941.6174589289654</v>
      </c>
      <c r="C165" s="4">
        <f>EXP((B3*1)+(C3*AD165)+(D3*AD165^2)+(E3*AD165^3)+(F3*sexm)+(G3*heightn)+(H3*weightn)+(I3*AD165*weightn)+(J3*parity1)+(K3*parity2)+(L3*parity3)+(M3*AD165*parity1)+(N3*AD165*parity2)+(O3*AD165*parity3))</f>
        <v>985.3909548315611</v>
      </c>
      <c r="D165" s="4">
        <f>EXP((B4*1)+(C4*AD165)+(D4*AD165^2)+(E4*AD165^3)+(F4*sexm)+(G4*heightn)+(H4*weightn)+(I4*AD165*weightn)+(J4*parity1)+(K4*parity2)+(L4*parity3)+(M4*AD165*parity1)+(N4*AD165*parity2)+(O4*AD165*parity3))</f>
        <v>1109.2579749187382</v>
      </c>
      <c r="E165" s="4">
        <f>EXP((B5*1)+(C5*AD165)+(D5*AD165^2)+(E5*AD165^3)+(F5*sexm)+(G5*heightn)+(H5*weightn)+(I5*AD165*weightn)+(J5*parity1)+(K5*parity2)+(L5*parity3)+(M5*AD165*parity1)+(N5*AD165*parity2)+(O5*AD165*parity3))</f>
        <v>1260.4795773417914</v>
      </c>
      <c r="F165" s="4">
        <f>EXP((B6*1)+(C6*AD165)+(D6*AD165^2)+(E6*AD165^3)+(F6*sexm)+(G6*heightn)+(H6*weightn)+(I6*AD165*weightn)+(J6*parity1)+(K6*parity2)+(L6*parity3)+(M6*AD165*parity1)+(N6*AD165*parity2)+(O6*AD165*parity3))</f>
        <v>1298.2531572880837</v>
      </c>
      <c r="G165" s="1">
        <v>-1</v>
      </c>
      <c r="H165" s="1"/>
      <c r="I165" s="4">
        <f t="shared" si="20"/>
        <v>28.2</v>
      </c>
      <c r="J165" s="1">
        <f t="shared" si="14"/>
        <v>0.28015157505845273</v>
      </c>
      <c r="K165" s="1">
        <f t="shared" si="15"/>
        <v>0.29317513755364644</v>
      </c>
      <c r="L165" s="1">
        <f t="shared" si="16"/>
        <v>0.3300282570940282</v>
      </c>
      <c r="M165" s="1">
        <f t="shared" si="17"/>
        <v>0.37501995696105184</v>
      </c>
      <c r="N165" s="1">
        <f t="shared" si="18"/>
        <v>0.38625841459286653</v>
      </c>
      <c r="AD165" s="1">
        <f t="shared" si="19"/>
        <v>-1.1800000000000002</v>
      </c>
    </row>
    <row r="166" spans="1:30" ht="14.25">
      <c r="A166" s="4">
        <v>28.3</v>
      </c>
      <c r="B166" s="4">
        <f>EXP((B2*1)+(C2*AD166)+(D2*AD166^2)+(E2*AD166^3)+(F2*sexm)+(G2*heightn)+(H2*weightn)+(I2*AD166*weightn)+(J2*parity1)+(K2*parity2)+(L2*parity3)+(M2*AD166*parity1)+(N2*AD166*parity2)+(O2*AD166*parity3))</f>
        <v>953.5848893116761</v>
      </c>
      <c r="C166" s="4">
        <f>EXP((B3*1)+(C3*AD166)+(D3*AD166^2)+(E3*AD166^3)+(F3*sexm)+(G3*heightn)+(H3*weightn)+(I3*AD166*weightn)+(J3*parity1)+(K3*parity2)+(L3*parity3)+(M3*AD166*parity1)+(N3*AD166*parity2)+(O3*AD166*parity3))</f>
        <v>997.9479813236281</v>
      </c>
      <c r="D166" s="4">
        <f>EXP((B4*1)+(C4*AD166)+(D4*AD166^2)+(E4*AD166^3)+(F4*sexm)+(G4*heightn)+(H4*weightn)+(I4*AD166*weightn)+(J4*parity1)+(K4*parity2)+(L4*parity3)+(M4*AD166*parity1)+(N4*AD166*parity2)+(O4*AD166*parity3))</f>
        <v>1123.402641697605</v>
      </c>
      <c r="E166" s="4">
        <f>EXP((B5*1)+(C5*AD166)+(D5*AD166^2)+(E5*AD166^3)+(F5*sexm)+(G5*heightn)+(H5*weightn)+(I5*AD166*weightn)+(J5*parity1)+(K5*parity2)+(L5*parity3)+(M5*AD166*parity1)+(N5*AD166*parity2)+(O5*AD166*parity3))</f>
        <v>1276.4717743380163</v>
      </c>
      <c r="F166" s="4">
        <f>EXP((B6*1)+(C6*AD166)+(D6*AD166^2)+(E6*AD166^3)+(F6*sexm)+(G6*heightn)+(H6*weightn)+(I6*AD166*weightn)+(J6*parity1)+(K6*parity2)+(L6*parity3)+(M6*AD166*parity1)+(N6*AD166*parity2)+(O6*AD166*parity3))</f>
        <v>1314.8263990686237</v>
      </c>
      <c r="G166" s="1">
        <v>-1</v>
      </c>
      <c r="H166" s="1"/>
      <c r="I166" s="4">
        <f t="shared" si="20"/>
        <v>28.3</v>
      </c>
      <c r="J166" s="1">
        <f t="shared" si="14"/>
        <v>0.2837121446287454</v>
      </c>
      <c r="K166" s="1">
        <f t="shared" si="15"/>
        <v>0.2969111247281033</v>
      </c>
      <c r="L166" s="1">
        <f t="shared" si="16"/>
        <v>0.3342366016178052</v>
      </c>
      <c r="M166" s="1">
        <f t="shared" si="17"/>
        <v>0.3797779817137295</v>
      </c>
      <c r="N166" s="1">
        <f t="shared" si="18"/>
        <v>0.3911893127454178</v>
      </c>
      <c r="AD166" s="1">
        <f t="shared" si="19"/>
        <v>-1.17</v>
      </c>
    </row>
    <row r="167" spans="1:30" ht="14.25">
      <c r="A167" s="4">
        <v>28.4</v>
      </c>
      <c r="B167" s="4">
        <f>EXP((B2*1)+(C2*AD167)+(D2*AD167^2)+(E2*AD167^3)+(F2*sexm)+(G2*heightn)+(H2*weightn)+(I2*AD167*weightn)+(J2*parity1)+(K2*parity2)+(L2*parity3)+(M2*AD167*parity1)+(N2*AD167*parity2)+(O2*AD167*parity3))</f>
        <v>965.6367839633108</v>
      </c>
      <c r="C167" s="4">
        <f>EXP((B3*1)+(C3*AD167)+(D3*AD167^2)+(E3*AD167^3)+(F3*sexm)+(G3*heightn)+(H3*weightn)+(I3*AD167*weightn)+(J3*parity1)+(K3*parity2)+(L3*parity3)+(M3*AD167*parity1)+(N3*AD167*parity2)+(O3*AD167*parity3))</f>
        <v>1010.5947571628828</v>
      </c>
      <c r="D167" s="4">
        <f>EXP((B4*1)+(C4*AD167)+(D4*AD167^2)+(E4*AD167^3)+(F4*sexm)+(G4*heightn)+(H4*weightn)+(I4*AD167*weightn)+(J4*parity1)+(K4*parity2)+(L4*parity3)+(M4*AD167*parity1)+(N4*AD167*parity2)+(O4*AD167*parity3))</f>
        <v>1137.6511626853392</v>
      </c>
      <c r="E167" s="4">
        <f>EXP((B5*1)+(C5*AD167)+(D5*AD167^2)+(E5*AD167^3)+(F5*sexm)+(G5*heightn)+(H5*weightn)+(I5*AD167*weightn)+(J5*parity1)+(K5*parity2)+(L5*parity3)+(M5*AD167*parity1)+(N5*AD167*parity2)+(O5*AD167*parity3))</f>
        <v>1292.5807250703808</v>
      </c>
      <c r="F167" s="4">
        <f>EXP((B6*1)+(C6*AD167)+(D6*AD167^2)+(E6*AD167^3)+(F6*sexm)+(G6*heightn)+(H6*weightn)+(I6*AD167*weightn)+(J6*parity1)+(K6*parity2)+(L6*parity3)+(M6*AD167*parity1)+(N6*AD167*parity2)+(O6*AD167*parity3))</f>
        <v>1331.5222027969069</v>
      </c>
      <c r="G167" s="1">
        <v>-1</v>
      </c>
      <c r="H167" s="1"/>
      <c r="I167" s="4">
        <f t="shared" si="20"/>
        <v>28.4</v>
      </c>
      <c r="J167" s="1">
        <f t="shared" si="14"/>
        <v>0.2872978441472467</v>
      </c>
      <c r="K167" s="1">
        <f t="shared" si="15"/>
        <v>0.30067381427594625</v>
      </c>
      <c r="L167" s="1">
        <f t="shared" si="16"/>
        <v>0.3384758450166134</v>
      </c>
      <c r="M167" s="1">
        <f t="shared" si="17"/>
        <v>0.3845707432300083</v>
      </c>
      <c r="N167" s="1">
        <f t="shared" si="18"/>
        <v>0.39615667573023916</v>
      </c>
      <c r="AD167" s="1">
        <f t="shared" si="19"/>
        <v>-1.1600000000000001</v>
      </c>
    </row>
    <row r="168" spans="1:30" ht="14.25">
      <c r="A168" s="4">
        <v>28.5</v>
      </c>
      <c r="B168" s="4">
        <f>EXP((B2*1)+(C2*AD168)+(D2*AD168^2)+(E2*AD168^3)+(F2*sexm)+(G2*heightn)+(H2*weightn)+(I2*AD168*weightn)+(J2*parity1)+(K2*parity2)+(L2*parity3)+(M2*AD168*parity1)+(N2*AD168*parity2)+(O2*AD168*parity3))</f>
        <v>977.7726684347829</v>
      </c>
      <c r="C168" s="4">
        <f>EXP((B3*1)+(C3*AD168)+(D3*AD168^2)+(E3*AD168^3)+(F3*sexm)+(G3*heightn)+(H3*weightn)+(I3*AD168*weightn)+(J3*parity1)+(K3*parity2)+(L3*parity3)+(M3*AD168*parity1)+(N3*AD168*parity2)+(O3*AD168*parity3))</f>
        <v>1023.3307825890132</v>
      </c>
      <c r="D168" s="4">
        <f>EXP((B4*1)+(C4*AD168)+(D4*AD168^2)+(E4*AD168^3)+(F4*sexm)+(G4*heightn)+(H4*weightn)+(I4*AD168*weightn)+(J4*parity1)+(K4*parity2)+(L4*parity3)+(M4*AD168*parity1)+(N4*AD168*parity2)+(O4*AD168*parity3))</f>
        <v>1152.0030656905403</v>
      </c>
      <c r="E168" s="4">
        <f>EXP((B5*1)+(C5*AD168)+(D5*AD168^2)+(E5*AD168^3)+(F5*sexm)+(G5*heightn)+(H5*weightn)+(I5*AD168*weightn)+(J5*parity1)+(K5*parity2)+(L5*parity3)+(M5*AD168*parity1)+(N5*AD168*parity2)+(O5*AD168*parity3))</f>
        <v>1308.8058755403404</v>
      </c>
      <c r="F168" s="4">
        <f>EXP((B6*1)+(C6*AD168)+(D6*AD168^2)+(E6*AD168^3)+(F6*sexm)+(G6*heightn)+(H6*weightn)+(I6*AD168*weightn)+(J6*parity1)+(K6*parity2)+(L6*parity3)+(M6*AD168*parity1)+(N6*AD168*parity2)+(O6*AD168*parity3))</f>
        <v>1348.3399196308062</v>
      </c>
      <c r="G168" s="1">
        <v>-1</v>
      </c>
      <c r="H168" s="1"/>
      <c r="I168" s="4">
        <f t="shared" si="20"/>
        <v>28.5</v>
      </c>
      <c r="J168" s="1">
        <f t="shared" si="14"/>
        <v>0.290908532455084</v>
      </c>
      <c r="K168" s="1">
        <f t="shared" si="15"/>
        <v>0.3044630575076651</v>
      </c>
      <c r="L168" s="1">
        <f t="shared" si="16"/>
        <v>0.3427458468032907</v>
      </c>
      <c r="M168" s="1">
        <f t="shared" si="17"/>
        <v>0.38939807668333</v>
      </c>
      <c r="N168" s="1">
        <f t="shared" si="18"/>
        <v>0.4011603105027539</v>
      </c>
      <c r="AD168" s="1">
        <f t="shared" si="19"/>
        <v>-1.15</v>
      </c>
    </row>
    <row r="169" spans="1:30" ht="14.25">
      <c r="A169" s="4">
        <v>28.6</v>
      </c>
      <c r="B169" s="4">
        <f>EXP((B2*1)+(C2*AD169)+(D2*AD169^2)+(E2*AD169^3)+(F2*sexm)+(G2*heightn)+(H2*weightn)+(I2*AD169*weightn)+(J2*parity1)+(K2*parity2)+(L2*parity3)+(M2*AD169*parity1)+(N2*AD169*parity2)+(O2*AD169*parity3))</f>
        <v>989.9920504374152</v>
      </c>
      <c r="C169" s="4">
        <f>EXP((B3*1)+(C3*AD169)+(D3*AD169^2)+(E3*AD169^3)+(F3*sexm)+(G3*heightn)+(H3*weightn)+(I3*AD169*weightn)+(J3*parity1)+(K3*parity2)+(L3*parity3)+(M3*AD169*parity1)+(N3*AD169*parity2)+(O3*AD169*parity3))</f>
        <v>1036.155537791112</v>
      </c>
      <c r="D169" s="4">
        <f>EXP((B4*1)+(C4*AD169)+(D4*AD169^2)+(E4*AD169^3)+(F4*sexm)+(G4*heightn)+(H4*weightn)+(I4*AD169*weightn)+(J4*parity1)+(K4*parity2)+(L4*parity3)+(M4*AD169*parity1)+(N4*AD169*parity2)+(O4*AD169*parity3))</f>
        <v>1166.4578568120498</v>
      </c>
      <c r="E169" s="4">
        <f>EXP((B5*1)+(C5*AD169)+(D5*AD169^2)+(E5*AD169^3)+(F5*sexm)+(G5*heightn)+(H5*weightn)+(I5*AD169*weightn)+(J5*parity1)+(K5*parity2)+(L5*parity3)+(M5*AD169*parity1)+(N5*AD169*parity2)+(O5*AD169*parity3))</f>
        <v>1325.1466464015512</v>
      </c>
      <c r="F169" s="4">
        <f>EXP((B6*1)+(C6*AD169)+(D6*AD169^2)+(E6*AD169^3)+(F6*sexm)+(G6*heightn)+(H6*weightn)+(I6*AD169*weightn)+(J6*parity1)+(K6*parity2)+(L6*parity3)+(M6*AD169*parity1)+(N6*AD169*parity2)+(O6*AD169*parity3))</f>
        <v>1365.2788694597843</v>
      </c>
      <c r="G169" s="1">
        <v>-1</v>
      </c>
      <c r="H169" s="1"/>
      <c r="I169" s="4">
        <f t="shared" si="20"/>
        <v>28.6</v>
      </c>
      <c r="J169" s="1">
        <f t="shared" si="14"/>
        <v>0.2945440630857205</v>
      </c>
      <c r="K169" s="1">
        <f t="shared" si="15"/>
        <v>0.308278699768264</v>
      </c>
      <c r="L169" s="1">
        <f t="shared" si="16"/>
        <v>0.34704646003155215</v>
      </c>
      <c r="M169" s="1">
        <f t="shared" si="17"/>
        <v>0.3942598097056176</v>
      </c>
      <c r="N169" s="1">
        <f t="shared" si="18"/>
        <v>0.4062000147153564</v>
      </c>
      <c r="AD169" s="1">
        <f t="shared" si="19"/>
        <v>-1.14</v>
      </c>
    </row>
    <row r="170" spans="1:30" ht="14.25">
      <c r="A170" s="4">
        <v>28.7</v>
      </c>
      <c r="B170" s="4">
        <f>EXP((B2*1)+(C2*AD170)+(D2*AD170^2)+(E2*AD170^3)+(F2*sexm)+(G2*heightn)+(H2*weightn)+(I2*AD170*weightn)+(J2*parity1)+(K2*parity2)+(L2*parity3)+(M2*AD170*parity1)+(N2*AD170*parity2)+(O2*AD170*parity3))</f>
        <v>1002.2944198381559</v>
      </c>
      <c r="C170" s="4">
        <f>EXP((B3*1)+(C3*AD170)+(D3*AD170^2)+(E3*AD170^3)+(F3*sexm)+(G3*heightn)+(H3*weightn)+(I3*AD170*weightn)+(J3*parity1)+(K3*parity2)+(L3*parity3)+(M3*AD170*parity1)+(N3*AD170*parity2)+(O3*AD170*parity3))</f>
        <v>1049.0684828696424</v>
      </c>
      <c r="D170" s="4">
        <f>EXP((B4*1)+(C4*AD170)+(D4*AD170^2)+(E4*AD170^3)+(F4*sexm)+(G4*heightn)+(H4*weightn)+(I4*AD170*weightn)+(J4*parity1)+(K4*parity2)+(L4*parity3)+(M4*AD170*parity1)+(N4*AD170*parity2)+(O4*AD170*parity3))</f>
        <v>1181.0150203736123</v>
      </c>
      <c r="E170" s="4">
        <f>EXP((B5*1)+(C5*AD170)+(D5*AD170^2)+(E5*AD170^3)+(F5*sexm)+(G5*heightn)+(H5*weightn)+(I5*AD170*weightn)+(J5*parity1)+(K5*parity2)+(L5*parity3)+(M5*AD170*parity1)+(N5*AD170*parity2)+(O5*AD170*parity3))</f>
        <v>1341.602432867967</v>
      </c>
      <c r="F170" s="4">
        <f>EXP((B6*1)+(C6*AD170)+(D6*AD170^2)+(E6*AD170^3)+(F6*sexm)+(G6*heightn)+(H6*weightn)+(I6*AD170*weightn)+(J6*parity1)+(K6*parity2)+(L6*parity3)+(M6*AD170*parity1)+(N6*AD170*parity2)+(O6*AD170*parity3))</f>
        <v>1382.3383407151414</v>
      </c>
      <c r="G170" s="1">
        <v>-1</v>
      </c>
      <c r="H170" s="1"/>
      <c r="I170" s="4">
        <f t="shared" si="20"/>
        <v>28.7</v>
      </c>
      <c r="J170" s="1">
        <f t="shared" si="14"/>
        <v>0.29820428426353157</v>
      </c>
      <c r="K170" s="1">
        <f t="shared" si="15"/>
        <v>0.3121205804259446</v>
      </c>
      <c r="L170" s="1">
        <f t="shared" si="16"/>
        <v>0.35137753127655</v>
      </c>
      <c r="M170" s="1">
        <f t="shared" si="17"/>
        <v>0.3991557623599319</v>
      </c>
      <c r="N170" s="1">
        <f t="shared" si="18"/>
        <v>0.41127557666095665</v>
      </c>
      <c r="AD170" s="1">
        <f t="shared" si="19"/>
        <v>-1.1300000000000001</v>
      </c>
    </row>
    <row r="171" spans="1:30" ht="14.25">
      <c r="A171" s="4">
        <v>28.8</v>
      </c>
      <c r="B171" s="4">
        <f>EXP((B2*1)+(C2*AD171)+(D2*AD171^2)+(E2*AD171^3)+(F2*sexm)+(G2*heightn)+(H2*weightn)+(I2*AD171*weightn)+(J2*parity1)+(K2*parity2)+(L2*parity3)+(M2*AD171*parity1)+(N2*AD171*parity2)+(O2*AD171*parity3))</f>
        <v>1014.6792486601802</v>
      </c>
      <c r="C171" s="4">
        <f>EXP((B3*1)+(C3*AD171)+(D3*AD171^2)+(E3*AD171^3)+(F3*sexm)+(G3*heightn)+(H3*weightn)+(I3*AD171*weightn)+(J3*parity1)+(K3*parity2)+(L3*parity3)+(M3*AD171*parity1)+(N3*AD171*parity2)+(O3*AD171*parity3))</f>
        <v>1062.06905780425</v>
      </c>
      <c r="D171" s="4">
        <f>EXP((B4*1)+(C4*AD171)+(D4*AD171^2)+(E4*AD171^3)+(F4*sexm)+(G4*heightn)+(H4*weightn)+(I4*AD171*weightn)+(J4*parity1)+(K4*parity2)+(L4*parity3)+(M4*AD171*parity1)+(N4*AD171*parity2)+(O4*AD171*parity3))</f>
        <v>1195.6740188644399</v>
      </c>
      <c r="E171" s="4">
        <f>EXP((B5*1)+(C5*AD171)+(D5*AD171^2)+(E5*AD171^3)+(F5*sexm)+(G5*heightn)+(H5*weightn)+(I5*AD171*weightn)+(J5*parity1)+(K5*parity2)+(L5*parity3)+(M5*AD171*parity1)+(N5*AD171*parity2)+(O5*AD171*parity3))</f>
        <v>1358.1726046286392</v>
      </c>
      <c r="F171" s="4">
        <f>EXP((B6*1)+(C6*AD171)+(D6*AD171^2)+(E6*AD171^3)+(F6*sexm)+(G6*heightn)+(H6*weightn)+(I6*AD171*weightn)+(J6*parity1)+(K6*parity2)+(L6*parity3)+(M6*AD171*parity1)+(N6*AD171*parity2)+(O6*AD171*parity3))</f>
        <v>1399.5175901882585</v>
      </c>
      <c r="G171" s="1">
        <v>-1</v>
      </c>
      <c r="H171" s="1"/>
      <c r="I171" s="4">
        <f t="shared" si="20"/>
        <v>28.8</v>
      </c>
      <c r="J171" s="1">
        <f t="shared" si="14"/>
        <v>0.3018890389039839</v>
      </c>
      <c r="K171" s="1">
        <f t="shared" si="15"/>
        <v>0.3159885328625301</v>
      </c>
      <c r="L171" s="1">
        <f t="shared" si="16"/>
        <v>0.35573890061719077</v>
      </c>
      <c r="M171" s="1">
        <f t="shared" si="17"/>
        <v>0.4040857471151228</v>
      </c>
      <c r="N171" s="1">
        <f t="shared" si="18"/>
        <v>0.4163867752189041</v>
      </c>
      <c r="AD171" s="1">
        <f t="shared" si="19"/>
        <v>-1.1199999999999999</v>
      </c>
    </row>
    <row r="172" spans="1:30" ht="14.25">
      <c r="A172" s="4">
        <v>28.9</v>
      </c>
      <c r="B172" s="4">
        <f>EXP((B2*1)+(C2*AD172)+(D2*AD172^2)+(E2*AD172^3)+(F2*sexm)+(G2*heightn)+(H2*weightn)+(I2*AD172*weightn)+(J2*parity1)+(K2*parity2)+(L2*parity3)+(M2*AD172*parity1)+(N2*AD172*parity2)+(O2*AD172*parity3))</f>
        <v>1027.1459910889093</v>
      </c>
      <c r="C172" s="4">
        <f>EXP((B3*1)+(C3*AD172)+(D3*AD172^2)+(E3*AD172^3)+(F3*sexm)+(G3*heightn)+(H3*weightn)+(I3*AD172*weightn)+(J3*parity1)+(K3*parity2)+(L3*parity3)+(M3*AD172*parity1)+(N3*AD172*parity2)+(O3*AD172*parity3))</f>
        <v>1075.156682427444</v>
      </c>
      <c r="D172" s="4">
        <f>EXP((B4*1)+(C4*AD172)+(D4*AD172^2)+(E4*AD172^3)+(F4*sexm)+(G4*heightn)+(H4*weightn)+(I4*AD172*weightn)+(J4*parity1)+(K4*parity2)+(L4*parity3)+(M4*AD172*parity1)+(N4*AD172*parity2)+(O4*AD172*parity3))</f>
        <v>1210.434292885758</v>
      </c>
      <c r="E172" s="4">
        <f>EXP((B5*1)+(C5*AD172)+(D5*AD172^2)+(E5*AD172^3)+(F5*sexm)+(G5*heightn)+(H5*weightn)+(I5*AD172*weightn)+(J5*parity1)+(K5*parity2)+(L5*parity3)+(M5*AD172*parity1)+(N5*AD172*parity2)+(O5*AD172*parity3))</f>
        <v>1374.8565057693856</v>
      </c>
      <c r="F172" s="4">
        <f>EXP((B6*1)+(C6*AD172)+(D6*AD172^2)+(E6*AD172^3)+(F6*sexm)+(G6*heightn)+(H6*weightn)+(I6*AD172*weightn)+(J6*parity1)+(K6*parity2)+(L6*parity3)+(M6*AD172*parity1)+(N6*AD172*parity2)+(O6*AD172*parity3))</f>
        <v>1416.8158428569384</v>
      </c>
      <c r="G172" s="1">
        <v>-1</v>
      </c>
      <c r="H172" s="1"/>
      <c r="I172" s="4">
        <f t="shared" si="20"/>
        <v>28.9</v>
      </c>
      <c r="J172" s="1">
        <f t="shared" si="14"/>
        <v>0.3055981646154263</v>
      </c>
      <c r="K172" s="1">
        <f t="shared" si="15"/>
        <v>0.31988238446563444</v>
      </c>
      <c r="L172" s="1">
        <f t="shared" si="16"/>
        <v>0.36013040162023086</v>
      </c>
      <c r="M172" s="1">
        <f t="shared" si="17"/>
        <v>0.4090495688225241</v>
      </c>
      <c r="N172" s="1">
        <f t="shared" si="18"/>
        <v>0.4215333798033199</v>
      </c>
      <c r="AD172" s="1">
        <f t="shared" si="19"/>
        <v>-1.11</v>
      </c>
    </row>
    <row r="173" spans="1:30" ht="14.25">
      <c r="A173" s="4">
        <v>29</v>
      </c>
      <c r="B173" s="4">
        <f>EXP((B2*1)+(C2*AD173)+(D2*AD173^2)+(E2*AD173^3)+(F2*sexm)+(G2*heightn)+(H2*weightn)+(I2*AD173*weightn)+(J2*parity1)+(K2*parity2)+(L2*parity3)+(M2*AD173*parity1)+(N2*AD173*parity2)+(O2*AD173*parity3))</f>
        <v>1039.6940834834577</v>
      </c>
      <c r="C173" s="4">
        <f>EXP((B3*1)+(C3*AD173)+(D3*AD173^2)+(E3*AD173^3)+(F3*sexm)+(G3*heightn)+(H3*weightn)+(I3*AD173*weightn)+(J3*parity1)+(K3*parity2)+(L3*parity3)+(M3*AD173*parity1)+(N3*AD173*parity2)+(O3*AD173*parity3))</f>
        <v>1088.330756404203</v>
      </c>
      <c r="D173" s="4">
        <f>EXP((B4*1)+(C4*AD173)+(D4*AD173^2)+(E4*AD173^3)+(F4*sexm)+(G4*heightn)+(H4*weightn)+(I4*AD173*weightn)+(J4*parity1)+(K4*parity2)+(L4*parity3)+(M4*AD173*parity1)+(N4*AD173*parity2)+(O4*AD173*parity3))</f>
        <v>1225.2952611033327</v>
      </c>
      <c r="E173" s="4">
        <f>EXP((B5*1)+(C5*AD173)+(D5*AD173^2)+(E5*AD173^3)+(F5*sexm)+(G5*heightn)+(H5*weightn)+(I5*AD173*weightn)+(J5*parity1)+(K5*parity2)+(L5*parity3)+(M5*AD173*parity1)+(N5*AD173*parity2)+(O5*AD173*parity3))</f>
        <v>1391.653454701338</v>
      </c>
      <c r="F173" s="4">
        <f>EXP((B6*1)+(C6*AD173)+(D6*AD173^2)+(E6*AD173^3)+(F6*sexm)+(G6*heightn)+(H6*weightn)+(I6*AD173*weightn)+(J6*parity1)+(K6*parity2)+(L6*parity3)+(M6*AD173*parity1)+(N6*AD173*parity2)+(O6*AD173*parity3))</f>
        <v>1434.2322917200538</v>
      </c>
      <c r="G173" s="1">
        <v>-1</v>
      </c>
      <c r="H173" s="1"/>
      <c r="I173" s="4">
        <f t="shared" si="20"/>
        <v>29</v>
      </c>
      <c r="J173" s="1">
        <f t="shared" si="14"/>
        <v>0.3093314937024955</v>
      </c>
      <c r="K173" s="1">
        <f t="shared" si="15"/>
        <v>0.3238019566225947</v>
      </c>
      <c r="L173" s="1">
        <f t="shared" si="16"/>
        <v>0.36455186132615297</v>
      </c>
      <c r="M173" s="1">
        <f t="shared" si="17"/>
        <v>0.4140470246946946</v>
      </c>
      <c r="N173" s="1">
        <f t="shared" si="18"/>
        <v>0.42671515031390134</v>
      </c>
      <c r="AD173" s="1">
        <f t="shared" si="19"/>
        <v>-1.1</v>
      </c>
    </row>
    <row r="174" spans="1:30" ht="14.25">
      <c r="A174" s="4">
        <v>29.1</v>
      </c>
      <c r="B174" s="4">
        <f>EXP((B2*1)+(C2*AD174)+(D2*AD174^2)+(E2*AD174^3)+(F2*sexm)+(G2*heightn)+(H2*weightn)+(I2*AD174*weightn)+(J2*parity1)+(K2*parity2)+(L2*parity3)+(M2*AD174*parity1)+(N2*AD174*parity2)+(O2*AD174*parity3))</f>
        <v>1052.3229443935425</v>
      </c>
      <c r="C174" s="4">
        <f>EXP((B3*1)+(C3*AD174)+(D3*AD174^2)+(E3*AD174^3)+(F3*sexm)+(G3*heightn)+(H3*weightn)+(I3*AD174*weightn)+(J3*parity1)+(K3*parity2)+(L3*parity3)+(M3*AD174*parity1)+(N3*AD174*parity2)+(O3*AD174*parity3))</f>
        <v>1101.5906592175575</v>
      </c>
      <c r="D174" s="4">
        <f>EXP((B4*1)+(C4*AD174)+(D4*AD174^2)+(E4*AD174^3)+(F4*sexm)+(G4*heightn)+(H4*weightn)+(I4*AD174*weightn)+(J4*parity1)+(K4*parity2)+(L4*parity3)+(M4*AD174*parity1)+(N4*AD174*parity2)+(O4*AD174*parity3))</f>
        <v>1240.2563202061315</v>
      </c>
      <c r="E174" s="4">
        <f>EXP((B5*1)+(C5*AD174)+(D5*AD174^2)+(E5*AD174^3)+(F5*sexm)+(G5*heightn)+(H5*weightn)+(I5*AD174*weightn)+(J5*parity1)+(K5*parity2)+(L5*parity3)+(M5*AD174*parity1)+(N5*AD174*parity2)+(O5*AD174*parity3))</f>
        <v>1408.5627440964606</v>
      </c>
      <c r="F174" s="4">
        <f>EXP((B6*1)+(C6*AD174)+(D6*AD174^2)+(E6*AD174^3)+(F6*sexm)+(G6*heightn)+(H6*weightn)+(I6*AD174*weightn)+(J6*parity1)+(K6*parity2)+(L6*parity3)+(M6*AD174*parity1)+(N6*AD174*parity2)+(O6*AD174*parity3))</f>
        <v>1451.7660976406185</v>
      </c>
      <c r="G174" s="1">
        <v>-1</v>
      </c>
      <c r="H174" s="1"/>
      <c r="I174" s="4">
        <f t="shared" si="20"/>
        <v>29.1</v>
      </c>
      <c r="J174" s="1">
        <f t="shared" si="14"/>
        <v>0.3130888531711471</v>
      </c>
      <c r="K174" s="1">
        <f t="shared" si="15"/>
        <v>0.3277470647161815</v>
      </c>
      <c r="L174" s="1">
        <f t="shared" si="16"/>
        <v>0.36900310023686633</v>
      </c>
      <c r="M174" s="1">
        <f t="shared" si="17"/>
        <v>0.41907790428623387</v>
      </c>
      <c r="N174" s="1">
        <f t="shared" si="18"/>
        <v>0.4319318370892322</v>
      </c>
      <c r="AD174" s="1">
        <f t="shared" si="19"/>
        <v>-1.0899999999999999</v>
      </c>
    </row>
    <row r="175" spans="1:30" ht="14.25">
      <c r="A175" s="4">
        <v>29.2</v>
      </c>
      <c r="B175" s="4">
        <f>EXP((B2*1)+(C2*AD175)+(D2*AD175^2)+(E2*AD175^3)+(F2*sexm)+(G2*heightn)+(H2*weightn)+(I2*AD175*weightn)+(J2*parity1)+(K2*parity2)+(L2*parity3)+(M2*AD175*parity1)+(N2*AD175*parity2)+(O2*AD175*parity3))</f>
        <v>1065.0319745818583</v>
      </c>
      <c r="C175" s="4">
        <f>EXP((B3*1)+(C3*AD175)+(D3*AD175^2)+(E3*AD175^3)+(F3*sexm)+(G3*heightn)+(H3*weightn)+(I3*AD175*weightn)+(J3*parity1)+(K3*parity2)+(L3*parity3)+(M3*AD175*parity1)+(N3*AD175*parity2)+(O3*AD175*parity3))</f>
        <v>1114.9357501601648</v>
      </c>
      <c r="D175" s="4">
        <f>EXP((B4*1)+(C4*AD175)+(D4*AD175^2)+(E4*AD175^3)+(F4*sexm)+(G4*heightn)+(H4*weightn)+(I4*AD175*weightn)+(J4*parity1)+(K4*parity2)+(L4*parity3)+(M4*AD175*parity1)+(N4*AD175*parity2)+(O4*AD175*parity3))</f>
        <v>1255.3168448710405</v>
      </c>
      <c r="E175" s="4">
        <f>EXP((B5*1)+(C5*AD175)+(D5*AD175^2)+(E5*AD175^3)+(F5*sexm)+(G5*heightn)+(H5*weightn)+(I5*AD175*weightn)+(J5*parity1)+(K5*parity2)+(L5*parity3)+(M5*AD175*parity1)+(N5*AD175*parity2)+(O5*AD175*parity3))</f>
        <v>1425.5836408301361</v>
      </c>
      <c r="F175" s="4">
        <f>EXP((B6*1)+(C6*AD175)+(D6*AD175^2)+(E6*AD175^3)+(F6*sexm)+(G6*heightn)+(H6*weightn)+(I6*AD175*weightn)+(J6*parity1)+(K6*parity2)+(L6*parity3)+(M6*AD175*parity1)+(N6*AD175*parity2)+(O6*AD175*parity3))</f>
        <v>1469.4163891974465</v>
      </c>
      <c r="G175" s="1">
        <v>-1</v>
      </c>
      <c r="H175" s="1"/>
      <c r="I175" s="4">
        <f t="shared" si="20"/>
        <v>29.2</v>
      </c>
      <c r="J175" s="1">
        <f t="shared" si="14"/>
        <v>0.3168700647353124</v>
      </c>
      <c r="K175" s="1">
        <f t="shared" si="15"/>
        <v>0.33171751812209244</v>
      </c>
      <c r="L175" s="1">
        <f t="shared" si="16"/>
        <v>0.37348393230520976</v>
      </c>
      <c r="M175" s="1">
        <f t="shared" si="17"/>
        <v>0.42414198947669995</v>
      </c>
      <c r="N175" s="1">
        <f t="shared" si="18"/>
        <v>0.4371831808626481</v>
      </c>
      <c r="AD175" s="1">
        <f t="shared" si="19"/>
        <v>-1.08</v>
      </c>
    </row>
    <row r="176" spans="1:30" ht="14.25">
      <c r="A176" s="4">
        <v>29.3</v>
      </c>
      <c r="B176" s="4">
        <f>EXP((B2*1)+(C2*AD176)+(D2*AD176^2)+(E2*AD176^3)+(F2*sexm)+(G2*heightn)+(H2*weightn)+(I2*AD176*weightn)+(J2*parity1)+(K2*parity2)+(L2*parity3)+(M2*AD176*parity1)+(N2*AD176*parity2)+(O2*AD176*parity3))</f>
        <v>1077.8205570519483</v>
      </c>
      <c r="C176" s="4">
        <f>EXP((B3*1)+(C3*AD176)+(D3*AD176^2)+(E3*AD176^3)+(F3*sexm)+(G3*heightn)+(H3*weightn)+(I3*AD176*weightn)+(J3*parity1)+(K3*parity2)+(L3*parity3)+(M3*AD176*parity1)+(N3*AD176*parity2)+(O3*AD176*parity3))</f>
        <v>1128.3653683319492</v>
      </c>
      <c r="D176" s="4">
        <f>EXP((B4*1)+(C4*AD176)+(D4*AD176^2)+(E4*AD176^3)+(F4*sexm)+(G4*heightn)+(H4*weightn)+(I4*AD176*weightn)+(J4*parity1)+(K4*parity2)+(L4*parity3)+(M4*AD176*parity1)+(N4*AD176*parity2)+(O4*AD176*parity3))</f>
        <v>1270.476187733822</v>
      </c>
      <c r="E176" s="4">
        <f>EXP((B5*1)+(C5*AD176)+(D5*AD176^2)+(E5*AD176^3)+(F5*sexm)+(G5*heightn)+(H5*weightn)+(I5*AD176*weightn)+(J5*parity1)+(K5*parity2)+(L5*parity3)+(M5*AD176*parity1)+(N5*AD176*parity2)+(O5*AD176*parity3))</f>
        <v>1442.7153859308662</v>
      </c>
      <c r="F176" s="4">
        <f>EXP((B6*1)+(C6*AD176)+(D6*AD176^2)+(E6*AD176^3)+(F6*sexm)+(G6*heightn)+(H6*weightn)+(I6*AD176*weightn)+(J6*parity1)+(K6*parity2)+(L6*parity3)+(M6*AD176*parity1)+(N6*AD176*parity2)+(O6*AD176*parity3))</f>
        <v>1487.1822625455643</v>
      </c>
      <c r="G176" s="1">
        <v>-1</v>
      </c>
      <c r="H176" s="1"/>
      <c r="I176" s="4">
        <f t="shared" si="20"/>
        <v>29.3</v>
      </c>
      <c r="J176" s="1">
        <f t="shared" si="14"/>
        <v>0.32067494482519066</v>
      </c>
      <c r="K176" s="1">
        <f t="shared" si="15"/>
        <v>0.33571312020825006</v>
      </c>
      <c r="L176" s="1">
        <f t="shared" si="16"/>
        <v>0.37799416492631044</v>
      </c>
      <c r="M176" s="1">
        <f t="shared" si="17"/>
        <v>0.42923905445564436</v>
      </c>
      <c r="N176" s="1">
        <f t="shared" si="18"/>
        <v>0.4424689127207058</v>
      </c>
      <c r="AD176" s="1">
        <f t="shared" si="19"/>
        <v>-1.0699999999999998</v>
      </c>
    </row>
    <row r="177" spans="1:30" ht="14.25">
      <c r="A177" s="4">
        <v>29.4</v>
      </c>
      <c r="B177" s="4">
        <f>EXP((B2*1)+(C2*AD177)+(D2*AD177^2)+(E2*AD177^3)+(F2*sexm)+(G2*heightn)+(H2*weightn)+(I2*AD177*weightn)+(J2*parity1)+(K2*parity2)+(L2*parity3)+(M2*AD177*parity1)+(N2*AD177*parity2)+(O2*AD177*parity3))</f>
        <v>1090.6880570815547</v>
      </c>
      <c r="C177" s="4">
        <f>EXP((B3*1)+(C3*AD177)+(D3*AD177^2)+(E3*AD177^3)+(F3*sexm)+(G3*heightn)+(H3*weightn)+(I3*AD177*weightn)+(J3*parity1)+(K3*parity2)+(L3*parity3)+(M3*AD177*parity1)+(N3*AD177*parity2)+(O3*AD177*parity3))</f>
        <v>1141.878832643789</v>
      </c>
      <c r="D177" s="4">
        <f>EXP((B4*1)+(C4*AD177)+(D4*AD177^2)+(E4*AD177^3)+(F4*sexm)+(G4*heightn)+(H4*weightn)+(I4*AD177*weightn)+(J4*parity1)+(K4*parity2)+(L4*parity3)+(M4*AD177*parity1)+(N4*AD177*parity2)+(O4*AD177*parity3))</f>
        <v>1285.7336793662369</v>
      </c>
      <c r="E177" s="4">
        <f>EXP((B5*1)+(C5*AD177)+(D5*AD177^2)+(E5*AD177^3)+(F5*sexm)+(G5*heightn)+(H5*weightn)+(I5*AD177*weightn)+(J5*parity1)+(K5*parity2)+(L5*parity3)+(M5*AD177*parity1)+(N5*AD177*parity2)+(O5*AD177*parity3))</f>
        <v>1459.957194537143</v>
      </c>
      <c r="F177" s="4">
        <f>EXP((B6*1)+(C6*AD177)+(D6*AD177^2)+(E6*AD177^3)+(F6*sexm)+(G6*heightn)+(H6*weightn)+(I6*AD177*weightn)+(J6*parity1)+(K6*parity2)+(L6*parity3)+(M6*AD177*parity1)+(N6*AD177*parity2)+(O6*AD177*parity3))</f>
        <v>1505.0627812855137</v>
      </c>
      <c r="G177" s="1">
        <v>-1</v>
      </c>
      <c r="H177" s="1"/>
      <c r="I177" s="4">
        <f t="shared" si="20"/>
        <v>29.4</v>
      </c>
      <c r="J177" s="1">
        <f t="shared" si="14"/>
        <v>0.32450330459717197</v>
      </c>
      <c r="K177" s="1">
        <f t="shared" si="15"/>
        <v>0.3397336683358987</v>
      </c>
      <c r="L177" s="1">
        <f t="shared" si="16"/>
        <v>0.3825335989307777</v>
      </c>
      <c r="M177" s="1">
        <f t="shared" si="17"/>
        <v>0.43436886570978045</v>
      </c>
      <c r="N177" s="1">
        <f t="shared" si="18"/>
        <v>0.4477887540642985</v>
      </c>
      <c r="AD177" s="1">
        <f t="shared" si="19"/>
        <v>-1.06</v>
      </c>
    </row>
    <row r="178" spans="1:30" ht="14.25">
      <c r="A178" s="4">
        <v>29.5</v>
      </c>
      <c r="B178" s="4">
        <f>EXP((B2*1)+(C2*AD178)+(D2*AD178^2)+(E2*AD178^3)+(F2*sexm)+(G2*heightn)+(H2*weightn)+(I2*AD178*weightn)+(J2*parity1)+(K2*parity2)+(L2*parity3)+(M2*AD178*parity1)+(N2*AD178*parity2)+(O2*AD178*parity3))</f>
        <v>1103.6338222614918</v>
      </c>
      <c r="C178" s="4">
        <f>EXP((B3*1)+(C3*AD178)+(D3*AD178^2)+(E3*AD178^3)+(F3*sexm)+(G3*heightn)+(H3*weightn)+(I3*AD178*weightn)+(J3*parity1)+(K3*parity2)+(L3*parity3)+(M3*AD178*parity1)+(N3*AD178*parity2)+(O3*AD178*parity3))</f>
        <v>1155.4754418273558</v>
      </c>
      <c r="D178" s="4">
        <f>EXP((B4*1)+(C4*AD178)+(D4*AD178^2)+(E4*AD178^3)+(F4*sexm)+(G4*heightn)+(H4*weightn)+(I4*AD178*weightn)+(J4*parity1)+(K4*parity2)+(L4*parity3)+(M4*AD178*parity1)+(N4*AD178*parity2)+(O4*AD178*parity3))</f>
        <v>1301.0886282594877</v>
      </c>
      <c r="E178" s="4">
        <f>EXP((B5*1)+(C5*AD178)+(D5*AD178^2)+(E5*AD178^3)+(F5*sexm)+(G5*heightn)+(H5*weightn)+(I5*AD178*weightn)+(J5*parity1)+(K5*parity2)+(L5*parity3)+(M5*AD178*parity1)+(N5*AD178*parity2)+(O5*AD178*parity3))</f>
        <v>1477.3082558615843</v>
      </c>
      <c r="F178" s="4">
        <f>EXP((B6*1)+(C6*AD178)+(D6*AD178^2)+(E6*AD178^3)+(F6*sexm)+(G6*heightn)+(H6*weightn)+(I6*AD178*weightn)+(J6*parity1)+(K6*parity2)+(L6*parity3)+(M6*AD178*parity1)+(N6*AD178*parity2)+(O6*AD178*parity3))</f>
        <v>1523.0569763416627</v>
      </c>
      <c r="G178" s="1">
        <v>-1</v>
      </c>
      <c r="H178" s="1"/>
      <c r="I178" s="4">
        <f t="shared" si="20"/>
        <v>29.5</v>
      </c>
      <c r="J178" s="1">
        <f t="shared" si="14"/>
        <v>0.3283549499454023</v>
      </c>
      <c r="K178" s="1">
        <f t="shared" si="15"/>
        <v>0.3437789538625319</v>
      </c>
      <c r="L178" s="1">
        <f t="shared" si="16"/>
        <v>0.38710202857977677</v>
      </c>
      <c r="M178" s="1">
        <f t="shared" si="17"/>
        <v>0.4395311820123127</v>
      </c>
      <c r="N178" s="1">
        <f t="shared" si="18"/>
        <v>0.4531424165724503</v>
      </c>
      <c r="AD178" s="1">
        <f t="shared" si="19"/>
        <v>-1.05</v>
      </c>
    </row>
    <row r="179" spans="1:30" ht="14.25">
      <c r="A179" s="4">
        <v>29.6</v>
      </c>
      <c r="B179" s="4">
        <f>EXP((B2*1)+(C2*AD179)+(D2*AD179^2)+(E2*AD179^3)+(F2*sexm)+(G2*heightn)+(H2*weightn)+(I2*AD179*weightn)+(J2*parity1)+(K2*parity2)+(L2*parity3)+(M2*AD179*parity1)+(N2*AD179*parity2)+(O2*AD179*parity3))</f>
        <v>1116.6571825400304</v>
      </c>
      <c r="C179" s="4">
        <f>EXP((B3*1)+(C3*AD179)+(D3*AD179^2)+(E3*AD179^3)+(F3*sexm)+(G3*heightn)+(H3*weightn)+(I3*AD179*weightn)+(J3*parity1)+(K3*parity2)+(L3*parity3)+(M3*AD179*parity1)+(N3*AD179*parity2)+(O3*AD179*parity3))</f>
        <v>1169.1544744510688</v>
      </c>
      <c r="D179" s="4">
        <f>EXP((B4*1)+(C4*AD179)+(D4*AD179^2)+(E4*AD179^3)+(F4*sexm)+(G4*heightn)+(H4*weightn)+(I4*AD179*weightn)+(J4*parity1)+(K4*parity2)+(L4*parity3)+(M4*AD179*parity1)+(N4*AD179*parity2)+(O4*AD179*parity3))</f>
        <v>1316.5403208139116</v>
      </c>
      <c r="E179" s="4">
        <f>EXP((B5*1)+(C5*AD179)+(D5*AD179^2)+(E5*AD179^3)+(F5*sexm)+(G5*heightn)+(H5*weightn)+(I5*AD179*weightn)+(J5*parity1)+(K5*parity2)+(L5*parity3)+(M5*AD179*parity1)+(N5*AD179*parity2)+(O5*AD179*parity3))</f>
        <v>1494.767733162377</v>
      </c>
      <c r="F179" s="4">
        <f>EXP((B6*1)+(C6*AD179)+(D6*AD179^2)+(E6*AD179^3)+(F6*sexm)+(G6*heightn)+(H6*weightn)+(I6*AD179*weightn)+(J6*parity1)+(K6*parity2)+(L6*parity3)+(M6*AD179*parity1)+(N6*AD179*parity2)+(O6*AD179*parity3))</f>
        <v>1541.16384584973</v>
      </c>
      <c r="G179" s="1">
        <v>-1</v>
      </c>
      <c r="H179" s="1"/>
      <c r="I179" s="4">
        <f t="shared" si="20"/>
        <v>29.6</v>
      </c>
      <c r="J179" s="1">
        <f t="shared" si="14"/>
        <v>0.3322296815149893</v>
      </c>
      <c r="K179" s="1">
        <f t="shared" si="15"/>
        <v>0.3478487621466392</v>
      </c>
      <c r="L179" s="1">
        <f t="shared" si="16"/>
        <v>0.39169924156196234</v>
      </c>
      <c r="M179" s="1">
        <f t="shared" si="17"/>
        <v>0.44472575441444084</v>
      </c>
      <c r="N179" s="1">
        <f t="shared" si="18"/>
        <v>0.45852960216885247</v>
      </c>
      <c r="AD179" s="1">
        <f t="shared" si="19"/>
        <v>-1.0399999999999998</v>
      </c>
    </row>
    <row r="180" spans="1:30" ht="14.25">
      <c r="A180" s="4">
        <v>29.7</v>
      </c>
      <c r="B180" s="4">
        <f>EXP((B2*1)+(C2*AD180)+(D2*AD180^2)+(E2*AD180^3)+(F2*sexm)+(G2*heightn)+(H2*weightn)+(I2*AD180*weightn)+(J2*parity1)+(K2*parity2)+(L2*parity3)+(M2*AD180*parity1)+(N2*AD180*parity2)+(O2*AD180*parity3))</f>
        <v>1129.7574502727978</v>
      </c>
      <c r="C180" s="4">
        <f>EXP((B3*1)+(C3*AD180)+(D3*AD180^2)+(E3*AD180^3)+(F3*sexm)+(G3*heightn)+(H3*weightn)+(I3*AD180*weightn)+(J3*parity1)+(K3*parity2)+(L3*parity3)+(M3*AD180*parity1)+(N3*AD180*parity2)+(O3*AD180*parity3))</f>
        <v>1182.9151889422183</v>
      </c>
      <c r="D180" s="4">
        <f>EXP((B4*1)+(C4*AD180)+(D4*AD180^2)+(E4*AD180^3)+(F4*sexm)+(G4*heightn)+(H4*weightn)+(I4*AD180*weightn)+(J4*parity1)+(K4*parity2)+(L4*parity3)+(M4*AD180*parity1)+(N4*AD180*parity2)+(O4*AD180*parity3))</f>
        <v>1332.088021335075</v>
      </c>
      <c r="E180" s="4">
        <f>EXP((B5*1)+(C5*AD180)+(D5*AD180^2)+(E5*AD180^3)+(F5*sexm)+(G5*heightn)+(H5*weightn)+(I5*AD180*weightn)+(J5*parity1)+(K5*parity2)+(L5*parity3)+(M5*AD180*parity1)+(N5*AD180*parity2)+(O5*AD180*parity3))</f>
        <v>1512.3347637220847</v>
      </c>
      <c r="F180" s="4">
        <f>EXP((B6*1)+(C6*AD180)+(D6*AD180^2)+(E6*AD180^3)+(F6*sexm)+(G6*heightn)+(H6*weightn)+(I6*AD180*weightn)+(J6*parity1)+(K6*parity2)+(L6*parity3)+(M6*AD180*parity1)+(N6*AD180*parity2)+(O6*AD180*parity3))</f>
        <v>1559.382355053602</v>
      </c>
      <c r="G180" s="1">
        <v>-1</v>
      </c>
      <c r="H180" s="1"/>
      <c r="I180" s="4">
        <f t="shared" si="20"/>
        <v>29.7</v>
      </c>
      <c r="J180" s="1">
        <f t="shared" si="14"/>
        <v>0.336127294716848</v>
      </c>
      <c r="K180" s="1">
        <f t="shared" si="15"/>
        <v>0.35194287255428824</v>
      </c>
      <c r="L180" s="1">
        <f t="shared" si="16"/>
        <v>0.3963250189923165</v>
      </c>
      <c r="M180" s="1">
        <f t="shared" si="17"/>
        <v>0.4499523262390541</v>
      </c>
      <c r="N180" s="1">
        <f t="shared" si="18"/>
        <v>0.4639500029911642</v>
      </c>
      <c r="AD180" s="1">
        <f t="shared" si="19"/>
        <v>-1.03</v>
      </c>
    </row>
    <row r="181" spans="1:30" ht="14.25">
      <c r="A181" s="4">
        <v>29.8</v>
      </c>
      <c r="B181" s="4">
        <f>EXP((B2*1)+(C2*AD181)+(D2*AD181^2)+(E2*AD181^3)+(F2*sexm)+(G2*heightn)+(H2*weightn)+(I2*AD181*weightn)+(J2*parity1)+(K2*parity2)+(L2*parity3)+(M2*AD181*parity1)+(N2*AD181*parity2)+(O2*AD181*parity3))</f>
        <v>1142.9339202782066</v>
      </c>
      <c r="C181" s="4">
        <f>EXP((B3*1)+(C3*AD181)+(D3*AD181^2)+(E3*AD181^3)+(F3*sexm)+(G3*heightn)+(H3*weightn)+(I3*AD181*weightn)+(J3*parity1)+(K3*parity2)+(L3*parity3)+(M3*AD181*parity1)+(N3*AD181*parity2)+(O3*AD181*parity3))</f>
        <v>1196.7568236153118</v>
      </c>
      <c r="D181" s="4">
        <f>EXP((B4*1)+(C4*AD181)+(D4*AD181^2)+(E4*AD181^3)+(F4*sexm)+(G4*heightn)+(H4*weightn)+(I4*AD181*weightn)+(J4*parity1)+(K4*parity2)+(L4*parity3)+(M4*AD181*parity1)+(N4*AD181*parity2)+(O4*AD181*parity3))</f>
        <v>1347.730972036223</v>
      </c>
      <c r="E181" s="4">
        <f>EXP((B5*1)+(C5*AD181)+(D5*AD181^2)+(E5*AD181^3)+(F5*sexm)+(G5*heightn)+(H5*weightn)+(I5*AD181*weightn)+(J5*parity1)+(K5*parity2)+(L5*parity3)+(M5*AD181*parity1)+(N5*AD181*parity2)+(O5*AD181*parity3))</f>
        <v>1530.0084588338914</v>
      </c>
      <c r="F181" s="4">
        <f>EXP((B6*1)+(C6*AD181)+(D6*AD181^2)+(E6*AD181^3)+(F6*sexm)+(G6*heightn)+(H6*weightn)+(I6*AD181*weightn)+(J6*parity1)+(K6*parity2)+(L6*parity3)+(M6*AD181*parity1)+(N6*AD181*parity2)+(O6*AD181*parity3))</f>
        <v>1577.7114362116129</v>
      </c>
      <c r="G181" s="1">
        <v>-1</v>
      </c>
      <c r="H181" s="1"/>
      <c r="I181" s="4">
        <f t="shared" si="20"/>
        <v>29.8</v>
      </c>
      <c r="J181" s="1">
        <f t="shared" si="14"/>
        <v>0.34004757974419286</v>
      </c>
      <c r="K181" s="1">
        <f t="shared" si="15"/>
        <v>0.35606105846755876</v>
      </c>
      <c r="L181" s="1">
        <f t="shared" si="16"/>
        <v>0.4009791354128776</v>
      </c>
      <c r="M181" s="1">
        <f t="shared" si="17"/>
        <v>0.455210633076639</v>
      </c>
      <c r="N181" s="1">
        <f t="shared" si="18"/>
        <v>0.469403301363129</v>
      </c>
      <c r="AD181" s="1">
        <f t="shared" si="19"/>
        <v>-1.02</v>
      </c>
    </row>
    <row r="182" spans="1:30" ht="14.25">
      <c r="A182" s="4">
        <v>29.9</v>
      </c>
      <c r="B182" s="4">
        <f>EXP((B2*1)+(C2*AD182)+(D2*AD182^2)+(E2*AD182^3)+(F2*sexm)+(G2*heightn)+(H2*weightn)+(I2*AD182*weightn)+(J2*parity1)+(K2*parity2)+(L2*parity3)+(M2*AD182*parity1)+(N2*AD182*parity2)+(O2*AD182*parity3))</f>
        <v>1156.1858698983947</v>
      </c>
      <c r="C182" s="4">
        <f>EXP((B3*1)+(C3*AD182)+(D3*AD182^2)+(E3*AD182^3)+(F3*sexm)+(G3*heightn)+(H3*weightn)+(I3*AD182*weightn)+(J3*parity1)+(K3*parity2)+(L3*parity3)+(M3*AD182*parity1)+(N3*AD182*parity2)+(O3*AD182*parity3))</f>
        <v>1210.6785967066037</v>
      </c>
      <c r="D182" s="4">
        <f>EXP((B4*1)+(C4*AD182)+(D4*AD182^2)+(E4*AD182^3)+(F4*sexm)+(G4*heightn)+(H4*weightn)+(I4*AD182*weightn)+(J4*parity1)+(K4*parity2)+(L4*parity3)+(M4*AD182*parity1)+(N4*AD182*parity2)+(O4*AD182*parity3))</f>
        <v>1363.4683930471485</v>
      </c>
      <c r="E182" s="4">
        <f>EXP((B5*1)+(C5*AD182)+(D5*AD182^2)+(E5*AD182^3)+(F5*sexm)+(G5*heightn)+(H5*weightn)+(I5*AD182*weightn)+(J5*parity1)+(K5*parity2)+(L5*parity3)+(M5*AD182*parity1)+(N5*AD182*parity2)+(O5*AD182*parity3))</f>
        <v>1547.7879037953085</v>
      </c>
      <c r="F182" s="4">
        <f>EXP((B6*1)+(C6*AD182)+(D6*AD182^2)+(E6*AD182^3)+(F6*sexm)+(G6*heightn)+(H6*weightn)+(I6*AD182*weightn)+(J6*parity1)+(K6*parity2)+(L6*parity3)+(M6*AD182*parity1)+(N6*AD182*parity2)+(O6*AD182*parity3))</f>
        <v>1596.1499885124283</v>
      </c>
      <c r="G182" s="1">
        <v>-1</v>
      </c>
      <c r="H182" s="1"/>
      <c r="I182" s="4">
        <f t="shared" si="20"/>
        <v>29.9</v>
      </c>
      <c r="J182" s="1">
        <f t="shared" si="14"/>
        <v>0.34399032159066817</v>
      </c>
      <c r="K182" s="1">
        <f t="shared" si="15"/>
        <v>0.3602030872948153</v>
      </c>
      <c r="L182" s="1">
        <f t="shared" si="16"/>
        <v>0.40566135879537907</v>
      </c>
      <c r="M182" s="1">
        <f t="shared" si="17"/>
        <v>0.46050040278340676</v>
      </c>
      <c r="N182" s="1">
        <f t="shared" si="18"/>
        <v>0.47488916976954815</v>
      </c>
      <c r="AD182" s="1">
        <f t="shared" si="19"/>
        <v>-1.0100000000000002</v>
      </c>
    </row>
    <row r="183" spans="1:30" ht="14.25">
      <c r="A183" s="4">
        <v>30</v>
      </c>
      <c r="B183" s="4">
        <f>EXP((B2*1)+(C2*AD183)+(D2*AD183^2)+(E2*AD183^3)+(F2*sexm)+(G2*heightn)+(H2*weightn)+(I2*AD183*weightn)+(J2*parity1)+(K2*parity2)+(L2*parity3)+(M2*AD183*parity1)+(N2*AD183*parity2)+(O2*AD183*parity3))</f>
        <v>1169.5125590656933</v>
      </c>
      <c r="C183" s="4">
        <f>EXP((B3*1)+(C3*AD183)+(D3*AD183^2)+(E3*AD183^3)+(F3*sexm)+(G3*heightn)+(H3*weightn)+(I3*AD183*weightn)+(J3*parity1)+(K3*parity2)+(L3*parity3)+(M3*AD183*parity1)+(N3*AD183*parity2)+(O3*AD183*parity3))</f>
        <v>1224.6797064148827</v>
      </c>
      <c r="D183" s="4">
        <f>EXP((B4*1)+(C4*AD183)+(D4*AD183^2)+(E4*AD183^3)+(F4*sexm)+(G4*heightn)+(H4*weightn)+(I4*AD183*weightn)+(J4*parity1)+(K4*parity2)+(L4*parity3)+(M4*AD183*parity1)+(N4*AD183*parity2)+(O4*AD183*parity3))</f>
        <v>1379.2994824295315</v>
      </c>
      <c r="E183" s="4">
        <f>EXP((B5*1)+(C5*AD183)+(D5*AD183^2)+(E5*AD183^3)+(F5*sexm)+(G5*heightn)+(H5*weightn)+(I5*AD183*weightn)+(J5*parity1)+(K5*parity2)+(L5*parity3)+(M5*AD183*parity1)+(N5*AD183*parity2)+(O5*AD183*parity3))</f>
        <v>1565.6721579094294</v>
      </c>
      <c r="F183" s="4">
        <f>EXP((B6*1)+(C6*AD183)+(D6*AD183^2)+(E6*AD183^3)+(F6*sexm)+(G6*heightn)+(H6*weightn)+(I6*AD183*weightn)+(J6*parity1)+(K6*parity2)+(L6*parity3)+(M6*AD183*parity1)+(N6*AD183*parity2)+(O6*AD183*parity3))</f>
        <v>1614.6968780006318</v>
      </c>
      <c r="G183" s="1">
        <v>-1</v>
      </c>
      <c r="H183" s="1"/>
      <c r="I183" s="4">
        <f t="shared" si="20"/>
        <v>30</v>
      </c>
      <c r="J183" s="1">
        <f t="shared" si="14"/>
        <v>0.3479553000701239</v>
      </c>
      <c r="K183" s="1">
        <f t="shared" si="15"/>
        <v>0.36436872048284275</v>
      </c>
      <c r="L183" s="1">
        <f t="shared" si="16"/>
        <v>0.41037145054581287</v>
      </c>
      <c r="M183" s="1">
        <f t="shared" si="17"/>
        <v>0.46582135548166653</v>
      </c>
      <c r="N183" s="1">
        <f t="shared" si="18"/>
        <v>0.48040727083414114</v>
      </c>
      <c r="AD183" s="1">
        <f t="shared" si="19"/>
        <v>-1</v>
      </c>
    </row>
    <row r="184" spans="1:30" ht="14.25">
      <c r="A184" s="4">
        <v>30.1</v>
      </c>
      <c r="B184" s="4">
        <f>EXP((B2*1)+(C2*AD184)+(D2*AD184^2)+(E2*AD184^3)+(F2*sexm)+(G2*heightn)+(H2*weightn)+(I2*AD184*weightn)+(J2*parity1)+(K2*parity2)+(L2*parity3)+(M2*AD184*parity1)+(N2*AD184*parity2)+(O2*AD184*parity3))</f>
        <v>1182.9132303746</v>
      </c>
      <c r="C184" s="4">
        <f>EXP((B3*1)+(C3*AD184)+(D3*AD184^2)+(E3*AD184^3)+(F3*sexm)+(G3*heightn)+(H3*weightn)+(I3*AD184*weightn)+(J3*parity1)+(K3*parity2)+(L3*parity3)+(M3*AD184*parity1)+(N3*AD184*parity2)+(O3*AD184*parity3))</f>
        <v>1238.7593309485078</v>
      </c>
      <c r="D184" s="4">
        <f>EXP((B4*1)+(C4*AD184)+(D4*AD184^2)+(E4*AD184^3)+(F4*sexm)+(G4*heightn)+(H4*weightn)+(I4*AD184*weightn)+(J4*parity1)+(K4*parity2)+(L4*parity3)+(M4*AD184*parity1)+(N4*AD184*parity2)+(O4*AD184*parity3))</f>
        <v>1395.2234161987383</v>
      </c>
      <c r="E184" s="4">
        <f>EXP((B5*1)+(C5*AD184)+(D5*AD184^2)+(E5*AD184^3)+(F5*sexm)+(G5*heightn)+(H5*weightn)+(I5*AD184*weightn)+(J5*parity1)+(K5*parity2)+(L5*parity3)+(M5*AD184*parity1)+(N5*AD184*parity2)+(O5*AD184*parity3))</f>
        <v>1583.660254493748</v>
      </c>
      <c r="F184" s="4">
        <f>EXP((B6*1)+(C6*AD184)+(D6*AD184^2)+(E6*AD184^3)+(F6*sexm)+(G6*heightn)+(H6*weightn)+(I6*AD184*weightn)+(J6*parity1)+(K6*parity2)+(L6*parity3)+(M6*AD184*parity1)+(N6*AD184*parity2)+(O6*AD184*parity3))</f>
        <v>1633.3509375121691</v>
      </c>
      <c r="G184" s="1">
        <v>-1</v>
      </c>
      <c r="H184" s="1"/>
      <c r="I184" s="4">
        <f t="shared" si="20"/>
        <v>30.1</v>
      </c>
      <c r="J184" s="1">
        <f t="shared" si="14"/>
        <v>0.3519422898380292</v>
      </c>
      <c r="K184" s="1">
        <f t="shared" si="15"/>
        <v>0.36855771353084044</v>
      </c>
      <c r="L184" s="1">
        <f t="shared" si="16"/>
        <v>0.4151091655109156</v>
      </c>
      <c r="M184" s="1">
        <f t="shared" si="17"/>
        <v>0.4711732035624492</v>
      </c>
      <c r="N184" s="1">
        <f t="shared" si="18"/>
        <v>0.48595725730033895</v>
      </c>
      <c r="AD184" s="1">
        <f t="shared" si="19"/>
        <v>-0.9899999999999999</v>
      </c>
    </row>
    <row r="185" spans="1:30" ht="14.25">
      <c r="A185" s="4">
        <v>30.2</v>
      </c>
      <c r="B185" s="4">
        <f>EXP((B2*1)+(C2*AD185)+(D2*AD185^2)+(E2*AD185^3)+(F2*sexm)+(G2*heightn)+(H2*weightn)+(I2*AD185*weightn)+(J2*parity1)+(K2*parity2)+(L2*parity3)+(M2*AD185*parity1)+(N2*AD185*parity2)+(O2*AD185*parity3))</f>
        <v>1196.3871091592741</v>
      </c>
      <c r="C185" s="4">
        <f>EXP((B3*1)+(C3*AD185)+(D3*AD185^2)+(E3*AD185^3)+(F3*sexm)+(G3*heightn)+(H3*weightn)+(I3*AD185*weightn)+(J3*parity1)+(K3*parity2)+(L3*parity3)+(M3*AD185*parity1)+(N3*AD185*parity2)+(O3*AD185*parity3))</f>
        <v>1252.916628578717</v>
      </c>
      <c r="D185" s="4">
        <f>EXP((B4*1)+(C4*AD185)+(D4*AD185^2)+(E4*AD185^3)+(F4*sexm)+(G4*heightn)+(H4*weightn)+(I4*AD185*weightn)+(J4*parity1)+(K4*parity2)+(L4*parity3)+(M4*AD185*parity1)+(N4*AD185*parity2)+(O4*AD185*parity3))</f>
        <v>1411.2393483521394</v>
      </c>
      <c r="E185" s="4">
        <f>EXP((B5*1)+(C5*AD185)+(D5*AD185^2)+(E5*AD185^3)+(F5*sexm)+(G5*heightn)+(H5*weightn)+(I5*AD185*weightn)+(J5*parity1)+(K5*parity2)+(L5*parity3)+(M5*AD185*parity1)+(N5*AD185*parity2)+(O5*AD185*parity3))</f>
        <v>1601.751200896605</v>
      </c>
      <c r="F185" s="4">
        <f>EXP((B6*1)+(C6*AD185)+(D6*AD185^2)+(E6*AD185^3)+(F6*sexm)+(G6*heightn)+(H6*weightn)+(I6*AD185*weightn)+(J6*parity1)+(K6*parity2)+(L6*parity3)+(M6*AD185*parity1)+(N6*AD185*parity2)+(O6*AD185*parity3))</f>
        <v>1652.1109666197854</v>
      </c>
      <c r="G185" s="1">
        <v>-1</v>
      </c>
      <c r="H185" s="1"/>
      <c r="I185" s="4">
        <f t="shared" si="20"/>
        <v>30.2</v>
      </c>
      <c r="J185" s="1">
        <f t="shared" si="14"/>
        <v>0.35595106041452923</v>
      </c>
      <c r="K185" s="1">
        <f t="shared" si="15"/>
        <v>0.3727698160062828</v>
      </c>
      <c r="L185" s="1">
        <f t="shared" si="16"/>
        <v>0.4198742519865935</v>
      </c>
      <c r="M185" s="1">
        <f t="shared" si="17"/>
        <v>0.4765556516904005</v>
      </c>
      <c r="N185" s="1">
        <f t="shared" si="18"/>
        <v>0.49153877201505025</v>
      </c>
      <c r="AD185" s="1">
        <f t="shared" si="19"/>
        <v>-0.9800000000000001</v>
      </c>
    </row>
    <row r="186" spans="1:30" ht="14.25">
      <c r="A186" s="4">
        <v>30.3</v>
      </c>
      <c r="B186" s="4">
        <f>EXP((B2*1)+(C2*AD186)+(D2*AD186^2)+(E2*AD186^3)+(F2*sexm)+(G2*heightn)+(H2*weightn)+(I2*AD186*weightn)+(J2*parity1)+(K2*parity2)+(L2*parity3)+(M2*AD186*parity1)+(N2*AD186*parity2)+(O2*AD186*parity3))</f>
        <v>1209.9334035765098</v>
      </c>
      <c r="C186" s="4">
        <f>EXP((B3*1)+(C3*AD186)+(D3*AD186^2)+(E3*AD186^3)+(F3*sexm)+(G3*heightn)+(H3*weightn)+(I3*AD186*weightn)+(J3*parity1)+(K3*parity2)+(L3*parity3)+(M3*AD186*parity1)+(N3*AD186*parity2)+(O3*AD186*parity3))</f>
        <v>1267.1507376992076</v>
      </c>
      <c r="D186" s="4">
        <f>EXP((B4*1)+(C4*AD186)+(D4*AD186^2)+(E4*AD186^3)+(F4*sexm)+(G4*heightn)+(H4*weightn)+(I4*AD186*weightn)+(J4*parity1)+(K4*parity2)+(L4*parity3)+(M4*AD186*parity1)+(N4*AD186*parity2)+(O4*AD186*parity3))</f>
        <v>1427.3464109039728</v>
      </c>
      <c r="E186" s="4">
        <f>EXP((B5*1)+(C5*AD186)+(D5*AD186^2)+(E5*AD186^3)+(F5*sexm)+(G5*heightn)+(H5*weightn)+(I5*AD186*weightn)+(J5*parity1)+(K5*parity2)+(L5*parity3)+(M5*AD186*parity1)+(N5*AD186*parity2)+(O5*AD186*parity3))</f>
        <v>1619.9439785213067</v>
      </c>
      <c r="F186" s="4">
        <f>EXP((B6*1)+(C6*AD186)+(D6*AD186^2)+(E6*AD186^3)+(F6*sexm)+(G6*heightn)+(H6*weightn)+(I6*AD186*weightn)+(J6*parity1)+(K6*parity2)+(L6*parity3)+(M6*AD186*parity1)+(N6*AD186*parity2)+(O6*AD186*parity3))</f>
        <v>1670.9757315885433</v>
      </c>
      <c r="G186" s="1">
        <v>-1</v>
      </c>
      <c r="H186" s="1"/>
      <c r="I186" s="4">
        <f t="shared" si="20"/>
        <v>30.3</v>
      </c>
      <c r="J186" s="1">
        <f t="shared" si="14"/>
        <v>0.3599813762091309</v>
      </c>
      <c r="K186" s="1">
        <f t="shared" si="15"/>
        <v>0.37700477156264545</v>
      </c>
      <c r="L186" s="1">
        <f t="shared" si="16"/>
        <v>0.42466645172829515</v>
      </c>
      <c r="M186" s="1">
        <f t="shared" si="17"/>
        <v>0.48196839681095677</v>
      </c>
      <c r="N186" s="1">
        <f t="shared" si="18"/>
        <v>0.4971514479154275</v>
      </c>
      <c r="AD186" s="1">
        <f t="shared" si="19"/>
        <v>-0.97</v>
      </c>
    </row>
    <row r="187" spans="1:30" ht="14.25">
      <c r="A187" s="4">
        <v>30.4</v>
      </c>
      <c r="B187" s="4">
        <f>EXP((B2*1)+(C2*AD187)+(D2*AD187^2)+(E2*AD187^3)+(F2*sexm)+(G2*heightn)+(H2*weightn)+(I2*AD187*weightn)+(J2*parity1)+(K2*parity2)+(L2*parity3)+(M2*AD187*parity1)+(N2*AD187*parity2)+(O2*AD187*parity3))</f>
        <v>1223.551304694207</v>
      </c>
      <c r="C187" s="4">
        <f>EXP((B3*1)+(C3*AD187)+(D3*AD187^2)+(E3*AD187^3)+(F3*sexm)+(G3*heightn)+(H3*weightn)+(I3*AD187*weightn)+(J3*parity1)+(K3*parity2)+(L3*parity3)+(M3*AD187*parity1)+(N3*AD187*parity2)+(O3*AD187*parity3))</f>
        <v>1281.4607768920173</v>
      </c>
      <c r="D187" s="4">
        <f>EXP((B4*1)+(C4*AD187)+(D4*AD187^2)+(E4*AD187^3)+(F4*sexm)+(G4*heightn)+(H4*weightn)+(I4*AD187*weightn)+(J4*parity1)+(K4*parity2)+(L4*parity3)+(M4*AD187*parity1)+(N4*AD187*parity2)+(O4*AD187*parity3))</f>
        <v>1443.543713926719</v>
      </c>
      <c r="E187" s="4">
        <f>EXP((B5*1)+(C5*AD187)+(D5*AD187^2)+(E5*AD187^3)+(F5*sexm)+(G5*heightn)+(H5*weightn)+(I5*AD187*weightn)+(J5*parity1)+(K5*parity2)+(L5*parity3)+(M5*AD187*parity1)+(N5*AD187*parity2)+(O5*AD187*parity3))</f>
        <v>1638.237542857917</v>
      </c>
      <c r="F187" s="4">
        <f>EXP((B6*1)+(C6*AD187)+(D6*AD187^2)+(E6*AD187^3)+(F6*sexm)+(G6*heightn)+(H6*weightn)+(I6*AD187*weightn)+(J6*parity1)+(K6*parity2)+(L6*parity3)+(M6*AD187*parity1)+(N6*AD187*parity2)+(O6*AD187*parity3))</f>
        <v>1689.94396534156</v>
      </c>
      <c r="G187" s="1">
        <v>-1</v>
      </c>
      <c r="H187" s="1"/>
      <c r="I187" s="4">
        <f t="shared" si="20"/>
        <v>30.4</v>
      </c>
      <c r="J187" s="1">
        <f t="shared" si="14"/>
        <v>0.36403299654702537</v>
      </c>
      <c r="K187" s="1">
        <f t="shared" si="15"/>
        <v>0.38126231795900667</v>
      </c>
      <c r="L187" s="1">
        <f t="shared" si="16"/>
        <v>0.42948549996332125</v>
      </c>
      <c r="M187" s="1">
        <f t="shared" si="17"/>
        <v>0.487411128159804</v>
      </c>
      <c r="N187" s="1">
        <f t="shared" si="18"/>
        <v>0.5027949080186724</v>
      </c>
      <c r="AD187" s="1">
        <f t="shared" si="19"/>
        <v>-0.9600000000000002</v>
      </c>
    </row>
    <row r="188" spans="1:30" ht="14.25">
      <c r="A188" s="4">
        <v>30.5</v>
      </c>
      <c r="B188" s="4">
        <f>EXP((B2*1)+(C2*AD188)+(D2*AD188^2)+(E2*AD188^3)+(F2*sexm)+(G2*heightn)+(H2*weightn)+(I2*AD188*weightn)+(J2*parity1)+(K2*parity2)+(L2*parity3)+(M2*AD188*parity1)+(N2*AD188*parity2)+(O2*AD188*parity3))</f>
        <v>1237.2399865853042</v>
      </c>
      <c r="C188" s="4">
        <f>EXP((B3*1)+(C3*AD188)+(D3*AD188^2)+(E3*AD188^3)+(F3*sexm)+(G3*heightn)+(H3*weightn)+(I3*AD188*weightn)+(J3*parity1)+(K3*parity2)+(L3*parity3)+(M3*AD188*parity1)+(N3*AD188*parity2)+(O3*AD188*parity3))</f>
        <v>1295.8458449996988</v>
      </c>
      <c r="D188" s="4">
        <f>EXP((B4*1)+(C4*AD188)+(D4*AD188^2)+(E4*AD188^3)+(F4*sexm)+(G4*heightn)+(H4*weightn)+(I4*AD188*weightn)+(J4*parity1)+(K4*parity2)+(L4*parity3)+(M4*AD188*parity1)+(N4*AD188*parity2)+(O4*AD188*parity3))</f>
        <v>1459.8303455991074</v>
      </c>
      <c r="E188" s="4">
        <f>EXP((B5*1)+(C5*AD188)+(D5*AD188^2)+(E5*AD188^3)+(F5*sexm)+(G5*heightn)+(H5*weightn)+(I5*AD188*weightn)+(J5*parity1)+(K5*parity2)+(L5*parity3)+(M5*AD188*parity1)+(N5*AD188*parity2)+(O5*AD188*parity3))</f>
        <v>1656.630823522824</v>
      </c>
      <c r="F188" s="4">
        <f>EXP((B6*1)+(C6*AD188)+(D6*AD188^2)+(E6*AD188^3)+(F6*sexm)+(G6*heightn)+(H6*weightn)+(I6*AD188*weightn)+(J6*parity1)+(K6*parity2)+(L6*parity3)+(M6*AD188*parity1)+(N6*AD188*parity2)+(O6*AD188*parity3))</f>
        <v>1709.0143674361022</v>
      </c>
      <c r="G188" s="1">
        <v>-1</v>
      </c>
      <c r="H188" s="1"/>
      <c r="I188" s="4">
        <f t="shared" si="20"/>
        <v>30.5</v>
      </c>
      <c r="J188" s="1">
        <f t="shared" si="14"/>
        <v>0.36810567569703495</v>
      </c>
      <c r="K188" s="1">
        <f t="shared" si="15"/>
        <v>0.3855421870815206</v>
      </c>
      <c r="L188" s="1">
        <f t="shared" si="16"/>
        <v>0.4343311254051077</v>
      </c>
      <c r="M188" s="1">
        <f t="shared" si="17"/>
        <v>0.49288352727464935</v>
      </c>
      <c r="N188" s="1">
        <f t="shared" si="18"/>
        <v>0.5084687654149244</v>
      </c>
      <c r="AD188" s="1">
        <f t="shared" si="19"/>
        <v>-0.95</v>
      </c>
    </row>
    <row r="189" spans="1:30" ht="14.25">
      <c r="A189" s="4">
        <v>30.6</v>
      </c>
      <c r="B189" s="4">
        <f>EXP((B2*1)+(C2*AD189)+(D2*AD189^2)+(E2*AD189^3)+(F2*sexm)+(G2*heightn)+(H2*weightn)+(I2*AD189*weightn)+(J2*parity1)+(K2*parity2)+(L2*parity3)+(M2*AD189*parity1)+(N2*AD189*parity2)+(O2*AD189*parity3))</f>
        <v>1250.998606427168</v>
      </c>
      <c r="C189" s="4">
        <f>EXP((B3*1)+(C3*AD189)+(D3*AD189^2)+(E3*AD189^3)+(F3*sexm)+(G3*heightn)+(H3*weightn)+(I3*AD189*weightn)+(J3*parity1)+(K3*parity2)+(L3*parity3)+(M3*AD189*parity1)+(N3*AD189*parity2)+(O3*AD189*parity3))</f>
        <v>1310.3050212037792</v>
      </c>
      <c r="D189" s="4">
        <f>EXP((B4*1)+(C4*AD189)+(D4*AD189^2)+(E4*AD189^3)+(F4*sexm)+(G4*heightn)+(H4*weightn)+(I4*AD189*weightn)+(J4*parity1)+(K4*parity2)+(L4*parity3)+(M4*AD189*parity1)+(N4*AD189*parity2)+(O4*AD189*parity3))</f>
        <v>1476.2053722606586</v>
      </c>
      <c r="E189" s="4">
        <f>EXP((B5*1)+(C5*AD189)+(D5*AD189^2)+(E5*AD189^3)+(F5*sexm)+(G5*heightn)+(H5*weightn)+(I5*AD189*weightn)+(J5*parity1)+(K5*parity2)+(L5*parity3)+(M5*AD189*parity1)+(N5*AD189*parity2)+(O5*AD189*parity3))</f>
        <v>1675.1227243060534</v>
      </c>
      <c r="F189" s="4">
        <f>EXP((B6*1)+(C6*AD189)+(D6*AD189^2)+(E6*AD189^3)+(F6*sexm)+(G6*heightn)+(H6*weightn)+(I6*AD189*weightn)+(J6*parity1)+(K6*parity2)+(L6*parity3)+(M6*AD189*parity1)+(N6*AD189*parity2)+(O6*AD189*parity3))</f>
        <v>1728.1856040500986</v>
      </c>
      <c r="G189" s="1">
        <v>-1</v>
      </c>
      <c r="H189" s="1"/>
      <c r="I189" s="4">
        <f t="shared" si="20"/>
        <v>30.6</v>
      </c>
      <c r="J189" s="1">
        <f t="shared" si="14"/>
        <v>0.37219916290118354</v>
      </c>
      <c r="K189" s="1">
        <f t="shared" si="15"/>
        <v>0.38984410496676064</v>
      </c>
      <c r="L189" s="1">
        <f t="shared" si="16"/>
        <v>0.43920305026945305</v>
      </c>
      <c r="M189" s="1">
        <f t="shared" si="17"/>
        <v>0.4983852680092986</v>
      </c>
      <c r="N189" s="1">
        <f t="shared" si="18"/>
        <v>0.5141726232632468</v>
      </c>
      <c r="AD189" s="1">
        <f t="shared" si="19"/>
        <v>-0.9399999999999998</v>
      </c>
    </row>
    <row r="190" spans="1:30" ht="14.25">
      <c r="A190" s="4">
        <v>30.7</v>
      </c>
      <c r="B190" s="4">
        <f>EXP((B2*1)+(C2*AD190)+(D2*AD190^2)+(E2*AD190^3)+(F2*sexm)+(G2*heightn)+(H2*weightn)+(I2*AD190*weightn)+(J2*parity1)+(K2*parity2)+(L2*parity3)+(M2*AD190*parity1)+(N2*AD190*parity2)+(O2*AD190*parity3))</f>
        <v>1264.8263046064149</v>
      </c>
      <c r="C190" s="4">
        <f>EXP((B3*1)+(C3*AD190)+(D3*AD190^2)+(E3*AD190^3)+(F3*sexm)+(G3*heightn)+(H3*weightn)+(I3*AD190*weightn)+(J3*parity1)+(K3*parity2)+(L3*parity3)+(M3*AD190*parity1)+(N3*AD190*parity2)+(O3*AD190*parity3))</f>
        <v>1324.8373651095521</v>
      </c>
      <c r="D190" s="4">
        <f>EXP((B4*1)+(C4*AD190)+(D4*AD190^2)+(E4*AD190^3)+(F4*sexm)+(G4*heightn)+(H4*weightn)+(I4*AD190*weightn)+(J4*parity1)+(K4*parity2)+(L4*parity3)+(M4*AD190*parity1)+(N4*AD190*parity2)+(O4*AD190*parity3))</f>
        <v>1492.6678384728668</v>
      </c>
      <c r="E190" s="4">
        <f>EXP((B5*1)+(C5*AD190)+(D5*AD190^2)+(E5*AD190^3)+(F5*sexm)+(G5*heightn)+(H5*weightn)+(I5*AD190*weightn)+(J5*parity1)+(K5*parity2)+(L5*parity3)+(M5*AD190*parity1)+(N5*AD190*parity2)+(O5*AD190*parity3))</f>
        <v>1693.7121232263971</v>
      </c>
      <c r="F190" s="4">
        <f>EXP((B6*1)+(C6*AD190)+(D6*AD190^2)+(E6*AD190^3)+(F6*sexm)+(G6*heightn)+(H6*weightn)+(I6*AD190*weightn)+(J6*parity1)+(K6*parity2)+(L6*parity3)+(M6*AD190*parity1)+(N6*AD190*parity2)+(O6*AD190*parity3))</f>
        <v>1747.4563079792244</v>
      </c>
      <c r="G190" s="1">
        <v>-1</v>
      </c>
      <c r="H190" s="1"/>
      <c r="I190" s="4">
        <f t="shared" si="20"/>
        <v>30.7</v>
      </c>
      <c r="J190" s="1">
        <f t="shared" si="14"/>
        <v>0.37631320240588345</v>
      </c>
      <c r="K190" s="1">
        <f t="shared" si="15"/>
        <v>0.39416779182694717</v>
      </c>
      <c r="L190" s="1">
        <f t="shared" si="16"/>
        <v>0.4441009902927217</v>
      </c>
      <c r="M190" s="1">
        <f t="shared" si="17"/>
        <v>0.5039160165500571</v>
      </c>
      <c r="N190" s="1">
        <f t="shared" si="18"/>
        <v>0.5199060747907603</v>
      </c>
      <c r="AD190" s="1">
        <f t="shared" si="19"/>
        <v>-0.93</v>
      </c>
    </row>
    <row r="191" spans="1:30" ht="14.25">
      <c r="A191" s="4">
        <v>30.8</v>
      </c>
      <c r="B191" s="4">
        <f>EXP((B2*1)+(C2*AD191)+(D2*AD191^2)+(E2*AD191^3)+(F2*sexm)+(G2*heightn)+(H2*weightn)+(I2*AD191*weightn)+(J2*parity1)+(K2*parity2)+(L2*parity3)+(M2*AD191*parity1)+(N2*AD191*parity2)+(O2*AD191*parity3))</f>
        <v>1278.7222048291337</v>
      </c>
      <c r="C191" s="4">
        <f>EXP((B3*1)+(C3*AD191)+(D3*AD191^2)+(E3*AD191^3)+(F3*sexm)+(G3*heightn)+(H3*weightn)+(I3*AD191*weightn)+(J3*parity1)+(K3*parity2)+(L3*parity3)+(M3*AD191*parity1)+(N3*AD191*parity2)+(O3*AD191*parity3))</f>
        <v>1339.4419168371387</v>
      </c>
      <c r="D191" s="4">
        <f>EXP((B4*1)+(C4*AD191)+(D4*AD191^2)+(E4*AD191^3)+(F4*sexm)+(G4*heightn)+(H4*weightn)+(I4*AD191*weightn)+(J4*parity1)+(K4*parity2)+(L4*parity3)+(M4*AD191*parity1)+(N4*AD191*parity2)+(O4*AD191*parity3))</f>
        <v>1509.2167670869774</v>
      </c>
      <c r="E191" s="4">
        <f>EXP((B5*1)+(C5*AD191)+(D5*AD191^2)+(E5*AD191^3)+(F5*sexm)+(G5*heightn)+(H5*weightn)+(I5*AD191*weightn)+(J5*parity1)+(K5*parity2)+(L5*parity3)+(M5*AD191*parity1)+(N5*AD191*parity2)+(O5*AD191*parity3))</f>
        <v>1712.3978725943475</v>
      </c>
      <c r="F191" s="4">
        <f>EXP((B6*1)+(C6*AD191)+(D6*AD191^2)+(E6*AD191^3)+(F6*sexm)+(G6*heightn)+(H6*weightn)+(I6*AD191*weightn)+(J6*parity1)+(K6*parity2)+(L6*parity3)+(M6*AD191*parity1)+(N6*AD191*parity2)+(O6*AD191*parity3))</f>
        <v>1766.8250786446622</v>
      </c>
      <c r="G191" s="1">
        <v>-1</v>
      </c>
      <c r="H191" s="1"/>
      <c r="I191" s="4">
        <f t="shared" si="20"/>
        <v>30.8</v>
      </c>
      <c r="J191" s="1">
        <f t="shared" si="14"/>
        <v>0.38044753349472904</v>
      </c>
      <c r="K191" s="1">
        <f t="shared" si="15"/>
        <v>0.3985129620770399</v>
      </c>
      <c r="L191" s="1">
        <f t="shared" si="16"/>
        <v>0.449024654752009</v>
      </c>
      <c r="M191" s="1">
        <f t="shared" si="17"/>
        <v>0.5094754314344553</v>
      </c>
      <c r="N191" s="1">
        <f t="shared" si="18"/>
        <v>0.5256687032949517</v>
      </c>
      <c r="AD191" s="1">
        <f t="shared" si="19"/>
        <v>-0.9199999999999999</v>
      </c>
    </row>
    <row r="192" spans="1:30" ht="14.25">
      <c r="A192" s="4">
        <v>30.9</v>
      </c>
      <c r="B192" s="4">
        <f>EXP((B2*1)+(C2*AD192)+(D2*AD192^2)+(E2*AD192^3)+(F2*sexm)+(G2*heightn)+(H2*weightn)+(I2*AD192*weightn)+(J2*parity1)+(K2*parity2)+(L2*parity3)+(M2*AD192*parity1)+(N2*AD192*parity2)+(O2*AD192*parity3))</f>
        <v>1292.6854142365144</v>
      </c>
      <c r="C192" s="4">
        <f>EXP((B3*1)+(C3*AD192)+(D3*AD192^2)+(E3*AD192^3)+(F3*sexm)+(G3*heightn)+(H3*weightn)+(I3*AD192*weightn)+(J3*parity1)+(K3*parity2)+(L3*parity3)+(M3*AD192*parity1)+(N3*AD192*parity2)+(O3*AD192*parity3))</f>
        <v>1354.117697118852</v>
      </c>
      <c r="D192" s="4">
        <f>EXP((B4*1)+(C4*AD192)+(D4*AD192^2)+(E4*AD192^3)+(F4*sexm)+(G4*heightn)+(H4*weightn)+(I4*AD192*weightn)+(J4*parity1)+(K4*parity2)+(L4*parity3)+(M4*AD192*parity1)+(N4*AD192*parity2)+(O4*AD192*parity3))</f>
        <v>1525.851159318383</v>
      </c>
      <c r="E192" s="4">
        <f>EXP((B5*1)+(C5*AD192)+(D5*AD192^2)+(E5*AD192^3)+(F5*sexm)+(G5*heightn)+(H5*weightn)+(I5*AD192*weightn)+(J5*parity1)+(K5*parity2)+(L5*parity3)+(M5*AD192*parity1)+(N5*AD192*parity2)+(O5*AD192*parity3))</f>
        <v>1731.1787990829157</v>
      </c>
      <c r="F192" s="4">
        <f>EXP((B6*1)+(C6*AD192)+(D6*AD192^2)+(E6*AD192^3)+(F6*sexm)+(G6*heightn)+(H6*weightn)+(I6*AD192*weightn)+(J6*parity1)+(K6*parity2)+(L6*parity3)+(M6*AD192*parity1)+(N6*AD192*parity2)+(O6*AD192*parity3))</f>
        <v>1786.2904821115799</v>
      </c>
      <c r="G192" s="1">
        <v>-1</v>
      </c>
      <c r="H192" s="1"/>
      <c r="I192" s="4">
        <f t="shared" si="20"/>
        <v>30.9</v>
      </c>
      <c r="J192" s="1">
        <f t="shared" si="14"/>
        <v>0.38460189052289856</v>
      </c>
      <c r="K192" s="1">
        <f t="shared" si="15"/>
        <v>0.40287932436370594</v>
      </c>
      <c r="L192" s="1">
        <f t="shared" si="16"/>
        <v>0.4539737464872759</v>
      </c>
      <c r="M192" s="1">
        <f t="shared" si="17"/>
        <v>0.5150631635723173</v>
      </c>
      <c r="N192" s="1">
        <f t="shared" si="18"/>
        <v>0.5314600821491714</v>
      </c>
      <c r="AD192" s="1">
        <f t="shared" si="19"/>
        <v>-0.9100000000000001</v>
      </c>
    </row>
    <row r="193" spans="1:30" ht="14.25">
      <c r="A193" s="4">
        <v>31</v>
      </c>
      <c r="B193" s="4">
        <f>EXP((B2*1)+(C2*AD193)+(D2*AD193^2)+(E2*AD193^3)+(F2*sexm)+(G2*heightn)+(H2*weightn)+(I2*AD193*weightn)+(J2*parity1)+(K2*parity2)+(L2*parity3)+(M2*AD193*parity1)+(N2*AD193*parity2)+(O2*AD193*parity3))</f>
        <v>1306.7150235258214</v>
      </c>
      <c r="C193" s="4">
        <f>EXP((B3*1)+(C3*AD193)+(D3*AD193^2)+(E3*AD193^3)+(F3*sexm)+(G3*heightn)+(H3*weightn)+(I3*AD193*weightn)+(J3*parity1)+(K3*parity2)+(L3*parity3)+(M3*AD193*parity1)+(N3*AD193*parity2)+(O3*AD193*parity3))</f>
        <v>1368.8637074028625</v>
      </c>
      <c r="D193" s="4">
        <f>EXP((B4*1)+(C4*AD193)+(D4*AD193^2)+(E4*AD193^3)+(F4*sexm)+(G4*heightn)+(H4*weightn)+(I4*AD193*weightn)+(J4*parity1)+(K4*parity2)+(L4*parity3)+(M4*AD193*parity1)+(N4*AD193*parity2)+(O4*AD193*parity3))</f>
        <v>1542.5699948276615</v>
      </c>
      <c r="E193" s="4">
        <f>EXP((B5*1)+(C5*AD193)+(D5*AD193^2)+(E5*AD193^3)+(F5*sexm)+(G5*heightn)+(H5*weightn)+(I5*AD193*weightn)+(J5*parity1)+(K5*parity2)+(L5*parity3)+(M5*AD193*parity1)+(N5*AD193*parity2)+(O5*AD193*parity3))</f>
        <v>1750.0537038062828</v>
      </c>
      <c r="F193" s="4">
        <f>EXP((B6*1)+(C6*AD193)+(D6*AD193^2)+(E6*AD193^3)+(F6*sexm)+(G6*heightn)+(H6*weightn)+(I6*AD193*weightn)+(J6*parity1)+(K6*parity2)+(L6*parity3)+(M6*AD193*parity1)+(N6*AD193*parity2)+(O6*AD193*parity3))</f>
        <v>1805.8510511185127</v>
      </c>
      <c r="G193" s="1">
        <v>-1</v>
      </c>
      <c r="H193" s="1"/>
      <c r="I193" s="4">
        <f t="shared" si="20"/>
        <v>31</v>
      </c>
      <c r="J193" s="1">
        <f t="shared" si="14"/>
        <v>0.38877600295314674</v>
      </c>
      <c r="K193" s="1">
        <f t="shared" si="15"/>
        <v>0.4072665815961627</v>
      </c>
      <c r="L193" s="1">
        <f t="shared" si="16"/>
        <v>0.4589479619254594</v>
      </c>
      <c r="M193" s="1">
        <f t="shared" si="17"/>
        <v>0.5206788562691628</v>
      </c>
      <c r="N193" s="1">
        <f t="shared" si="18"/>
        <v>0.5372797748113751</v>
      </c>
      <c r="AD193" s="1">
        <f t="shared" si="19"/>
        <v>-0.9</v>
      </c>
    </row>
    <row r="194" spans="1:30" ht="14.25">
      <c r="A194" s="4">
        <v>31.1</v>
      </c>
      <c r="B194" s="4">
        <f>EXP((B2*1)+(C2*AD194)+(D2*AD194^2)+(E2*AD194^3)+(F2*sexm)+(G2*heightn)+(H2*weightn)+(I2*AD194*weightn)+(J2*parity1)+(K2*parity2)+(L2*parity3)+(M2*AD194*parity1)+(N2*AD194*parity2)+(O2*AD194*parity3))</f>
        <v>1320.81010707669</v>
      </c>
      <c r="C194" s="4">
        <f>EXP((B3*1)+(C3*AD194)+(D3*AD194^2)+(E3*AD194^3)+(F3*sexm)+(G3*heightn)+(H3*weightn)+(I3*AD194*weightn)+(J3*parity1)+(K3*parity2)+(L3*parity3)+(M3*AD194*parity1)+(N3*AD194*parity2)+(O3*AD194*parity3))</f>
        <v>1383.6789299631264</v>
      </c>
      <c r="D194" s="4">
        <f>EXP((B4*1)+(C4*AD194)+(D4*AD194^2)+(E4*AD194^3)+(F4*sexm)+(G4*heightn)+(H4*weightn)+(I4*AD194*weightn)+(J4*parity1)+(K4*parity2)+(L4*parity3)+(M4*AD194*parity1)+(N4*AD194*parity2)+(O4*AD194*parity3))</f>
        <v>1559.37223180825</v>
      </c>
      <c r="E194" s="4">
        <f>EXP((B5*1)+(C5*AD194)+(D5*AD194^2)+(E5*AD194^3)+(F5*sexm)+(G5*heightn)+(H5*weightn)+(I5*AD194*weightn)+(J5*parity1)+(K5*parity2)+(L5*parity3)+(M5*AD194*parity1)+(N5*AD194*parity2)+(O5*AD194*parity3))</f>
        <v>1769.0213624063726</v>
      </c>
      <c r="F194" s="4">
        <f>EXP((B6*1)+(C6*AD194)+(D6*AD194^2)+(E6*AD194^3)+(F6*sexm)+(G6*heightn)+(H6*weightn)+(I6*AD194*weightn)+(J6*parity1)+(K6*parity2)+(L6*parity3)+(M6*AD194*parity1)+(N6*AD194*parity2)+(O6*AD194*parity3))</f>
        <v>1825.505285117682</v>
      </c>
      <c r="G194" s="1">
        <v>-1</v>
      </c>
      <c r="H194" s="1"/>
      <c r="I194" s="4">
        <f t="shared" si="20"/>
        <v>31.1</v>
      </c>
      <c r="J194" s="1">
        <f t="shared" si="14"/>
        <v>0.39296959539338017</v>
      </c>
      <c r="K194" s="1">
        <f t="shared" si="15"/>
        <v>0.41167443097888384</v>
      </c>
      <c r="L194" s="1">
        <f t="shared" si="16"/>
        <v>0.4639469911065574</v>
      </c>
      <c r="M194" s="1">
        <f t="shared" si="17"/>
        <v>0.526322145251963</v>
      </c>
      <c r="N194" s="1">
        <f t="shared" si="18"/>
        <v>0.5431273348361197</v>
      </c>
      <c r="AD194" s="1">
        <f t="shared" si="19"/>
        <v>-0.8899999999999999</v>
      </c>
    </row>
    <row r="195" spans="1:30" ht="14.25">
      <c r="A195" s="4">
        <v>31.2</v>
      </c>
      <c r="B195" s="4">
        <f>EXP((B2*1)+(C2*AD195)+(D2*AD195^2)+(E2*AD195^3)+(F2*sexm)+(G2*heightn)+(H2*weightn)+(I2*AD195*weightn)+(J2*parity1)+(K2*parity2)+(L2*parity3)+(M2*AD195*parity1)+(N2*AD195*parity2)+(O2*AD195*parity3))</f>
        <v>1334.9697230827405</v>
      </c>
      <c r="C195" s="4">
        <f>EXP((B3*1)+(C3*AD195)+(D3*AD195^2)+(E3*AD195^3)+(F3*sexm)+(G3*heightn)+(H3*weightn)+(I3*AD195*weightn)+(J3*parity1)+(K3*parity2)+(L3*parity3)+(M3*AD195*parity1)+(N3*AD195*parity2)+(O3*AD195*parity3))</f>
        <v>1398.5623280155762</v>
      </c>
      <c r="D195" s="4">
        <f>EXP((B4*1)+(C4*AD195)+(D4*AD195^2)+(E4*AD195^3)+(F4*sexm)+(G4*heightn)+(H4*weightn)+(I4*AD195*weightn)+(J4*parity1)+(K4*parity2)+(L4*parity3)+(M4*AD195*parity1)+(N4*AD195*parity2)+(O4*AD195*parity3))</f>
        <v>1576.2568070807</v>
      </c>
      <c r="E195" s="4">
        <f>EXP((B5*1)+(C5*AD195)+(D5*AD195^2)+(E5*AD195^3)+(F5*sexm)+(G5*heightn)+(H5*weightn)+(I5*AD195*weightn)+(J5*parity1)+(K5*parity2)+(L5*parity3)+(M5*AD195*parity1)+(N5*AD195*parity2)+(O5*AD195*parity3))</f>
        <v>1788.0805251473025</v>
      </c>
      <c r="F195" s="4">
        <f>EXP((B6*1)+(C6*AD195)+(D6*AD195^2)+(E6*AD195^3)+(F6*sexm)+(G6*heightn)+(H6*weightn)+(I6*AD195*weightn)+(J6*parity1)+(K6*parity2)+(L6*parity3)+(M6*AD195*parity1)+(N6*AD195*parity2)+(O6*AD195*parity3))</f>
        <v>1845.2516503263514</v>
      </c>
      <c r="G195" s="1">
        <v>-1</v>
      </c>
      <c r="H195" s="1"/>
      <c r="I195" s="4">
        <f t="shared" si="20"/>
        <v>31.2</v>
      </c>
      <c r="J195" s="1">
        <f t="shared" si="14"/>
        <v>0.3971823876358158</v>
      </c>
      <c r="K195" s="1">
        <f t="shared" si="15"/>
        <v>0.4161025640461683</v>
      </c>
      <c r="L195" s="1">
        <f t="shared" si="16"/>
        <v>0.46897051771167175</v>
      </c>
      <c r="M195" s="1">
        <f t="shared" si="17"/>
        <v>0.5319926586972428</v>
      </c>
      <c r="N195" s="1">
        <f t="shared" si="18"/>
        <v>0.549002305889843</v>
      </c>
      <c r="AD195" s="1">
        <f t="shared" si="19"/>
        <v>-0.8800000000000001</v>
      </c>
    </row>
    <row r="196" spans="1:30" ht="14.25">
      <c r="A196" s="4">
        <v>31.3</v>
      </c>
      <c r="B196" s="4">
        <f>EXP((B2*1)+(C2*AD196)+(D2*AD196^2)+(E2*AD196^3)+(F2*sexm)+(G2*heightn)+(H2*weightn)+(I2*AD196*weightn)+(J2*parity1)+(K2*parity2)+(L2*parity3)+(M2*AD196*parity1)+(N2*AD196*parity2)+(O2*AD196*parity3))</f>
        <v>1349.1929136884487</v>
      </c>
      <c r="C196" s="4">
        <f>EXP((B3*1)+(C3*AD196)+(D3*AD196^2)+(E3*AD196^3)+(F3*sexm)+(G3*heightn)+(H3*weightn)+(I3*AD196*weightn)+(J3*parity1)+(K3*parity2)+(L3*parity3)+(M3*AD196*parity1)+(N3*AD196*parity2)+(O3*AD196*parity3))</f>
        <v>1413.5128458405786</v>
      </c>
      <c r="D196" s="4">
        <f>EXP((B4*1)+(C4*AD196)+(D4*AD196^2)+(E4*AD196^3)+(F4*sexm)+(G4*heightn)+(H4*weightn)+(I4*AD196*weightn)+(J4*parity1)+(K4*parity2)+(L4*parity3)+(M4*AD196*parity1)+(N4*AD196*parity2)+(O4*AD196*parity3))</f>
        <v>1593.2226361936357</v>
      </c>
      <c r="E196" s="4">
        <f>EXP((B5*1)+(C5*AD196)+(D5*AD196^2)+(E5*AD196^3)+(F5*sexm)+(G5*heightn)+(H5*weightn)+(I5*AD196*weightn)+(J5*parity1)+(K5*parity2)+(L5*parity3)+(M5*AD196*parity1)+(N5*AD196*parity2)+(O5*AD196*parity3))</f>
        <v>1807.2299170177585</v>
      </c>
      <c r="F196" s="4">
        <f>EXP((B6*1)+(C6*AD196)+(D6*AD196^2)+(E6*AD196^3)+(F6*sexm)+(G6*heightn)+(H6*weightn)+(I6*AD196*weightn)+(J6*parity1)+(K6*parity2)+(L6*parity3)+(M6*AD196*parity1)+(N6*AD196*parity2)+(O6*AD196*parity3))</f>
        <v>1865.088579789302</v>
      </c>
      <c r="G196" s="1">
        <v>-1</v>
      </c>
      <c r="H196" s="1"/>
      <c r="I196" s="4">
        <f t="shared" si="20"/>
        <v>31.3</v>
      </c>
      <c r="J196" s="1">
        <f t="shared" si="14"/>
        <v>0.4014140946977028</v>
      </c>
      <c r="K196" s="1">
        <f t="shared" si="15"/>
        <v>0.4205506666985745</v>
      </c>
      <c r="L196" s="1">
        <f t="shared" si="16"/>
        <v>0.47401821909304565</v>
      </c>
      <c r="M196" s="1">
        <f t="shared" si="17"/>
        <v>0.537690017261539</v>
      </c>
      <c r="N196" s="1">
        <f t="shared" si="18"/>
        <v>0.5549042217694511</v>
      </c>
      <c r="AD196" s="1">
        <f t="shared" si="19"/>
        <v>-0.8699999999999999</v>
      </c>
    </row>
    <row r="197" spans="1:30" ht="14.25">
      <c r="A197" s="4">
        <v>31.4</v>
      </c>
      <c r="B197" s="4">
        <f>EXP((B2*1)+(C2*AD197)+(D2*AD197^2)+(E2*AD197^3)+(F2*sexm)+(G2*heightn)+(H2*weightn)+(I2*AD197*weightn)+(J2*parity1)+(K2*parity2)+(L2*parity3)+(M2*AD197*parity1)+(N2*AD197*parity2)+(O2*AD197*parity3))</f>
        <v>1363.4787051312212</v>
      </c>
      <c r="C197" s="4">
        <f>EXP((B3*1)+(C3*AD197)+(D3*AD197^2)+(E3*AD197^3)+(F3*sexm)+(G3*heightn)+(H3*weightn)+(I3*AD197*weightn)+(J3*parity1)+(K3*parity2)+(L3*parity3)+(M3*AD197*parity1)+(N3*AD197*parity2)+(O3*AD197*parity3))</f>
        <v>1428.5294089116064</v>
      </c>
      <c r="D197" s="4">
        <f>EXP((B4*1)+(C4*AD197)+(D4*AD197^2)+(E4*AD197^3)+(F4*sexm)+(G4*heightn)+(H4*weightn)+(I4*AD197*weightn)+(J4*parity1)+(K4*parity2)+(L4*parity3)+(M4*AD197*parity1)+(N4*AD197*parity2)+(O4*AD197*parity3))</f>
        <v>1610.2686135312708</v>
      </c>
      <c r="E197" s="4">
        <f>EXP((B5*1)+(C5*AD197)+(D5*AD197^2)+(E5*AD197^3)+(F5*sexm)+(G5*heightn)+(H5*weightn)+(I5*AD197*weightn)+(J5*parity1)+(K5*parity2)+(L5*parity3)+(M5*AD197*parity1)+(N5*AD197*parity2)+(O5*AD197*parity3))</f>
        <v>1826.4682378412879</v>
      </c>
      <c r="F197" s="4">
        <f>EXP((B6*1)+(C6*AD197)+(D6*AD197^2)+(E6*AD197^3)+(F6*sexm)+(G6*heightn)+(H6*weightn)+(I6*AD197*weightn)+(J6*parity1)+(K6*parity2)+(L6*parity3)+(M6*AD197*parity1)+(N6*AD197*parity2)+(O6*AD197*parity3))</f>
        <v>1885.014473452554</v>
      </c>
      <c r="G197" s="1">
        <v>-1</v>
      </c>
      <c r="H197" s="1"/>
      <c r="I197" s="4">
        <f t="shared" si="20"/>
        <v>31.4</v>
      </c>
      <c r="J197" s="1">
        <f t="shared" si="14"/>
        <v>0.40566442686359266</v>
      </c>
      <c r="K197" s="1">
        <f t="shared" si="15"/>
        <v>0.4250184192412027</v>
      </c>
      <c r="L197" s="1">
        <f t="shared" si="16"/>
        <v>0.4790897663060518</v>
      </c>
      <c r="M197" s="1">
        <f t="shared" si="17"/>
        <v>0.543413834114215</v>
      </c>
      <c r="N197" s="1">
        <f t="shared" si="18"/>
        <v>0.5608326064242523</v>
      </c>
      <c r="AD197" s="1">
        <f t="shared" si="19"/>
        <v>-0.8600000000000001</v>
      </c>
    </row>
    <row r="198" spans="1:30" ht="14.25">
      <c r="A198" s="4">
        <v>31.5</v>
      </c>
      <c r="B198" s="4">
        <f>EXP((B2*1)+(C2*AD198)+(D2*AD198^2)+(E2*AD198^3)+(F2*sexm)+(G2*heightn)+(H2*weightn)+(I2*AD198*weightn)+(J2*parity1)+(K2*parity2)+(L2*parity3)+(M2*AD198*parity1)+(N2*AD198*parity2)+(O2*AD198*parity3))</f>
        <v>1377.8261078887074</v>
      </c>
      <c r="C198" s="4">
        <f>EXP((B3*1)+(C3*AD198)+(D3*AD198^2)+(E3*AD198^3)+(F3*sexm)+(G3*heightn)+(H3*weightn)+(I3*AD198*weightn)+(J3*parity1)+(K3*parity2)+(L3*parity3)+(M3*AD198*parity1)+(N3*AD198*parity2)+(O3*AD198*parity3))</f>
        <v>1443.610924030128</v>
      </c>
      <c r="D198" s="4">
        <f>EXP((B4*1)+(C4*AD198)+(D4*AD198^2)+(E4*AD198^3)+(F4*sexm)+(G4*heightn)+(H4*weightn)+(I4*AD198*weightn)+(J4*parity1)+(K4*parity2)+(L4*parity3)+(M4*AD198*parity1)+(N4*AD198*parity2)+(O4*AD198*parity3))</f>
        <v>1627.3936124275717</v>
      </c>
      <c r="E198" s="4">
        <f>EXP((B5*1)+(C5*AD198)+(D5*AD198^2)+(E5*AD198^3)+(F5*sexm)+(G5*heightn)+(H5*weightn)+(I5*AD198*weightn)+(J5*parity1)+(K5*parity2)+(L5*parity3)+(M5*AD198*parity1)+(N5*AD198*parity2)+(O5*AD198*parity3))</f>
        <v>1845.7941623945187</v>
      </c>
      <c r="F198" s="4">
        <f>EXP((B6*1)+(C6*AD198)+(D6*AD198^2)+(E6*AD198^3)+(F6*sexm)+(G6*heightn)+(H6*weightn)+(I6*AD198*weightn)+(J6*parity1)+(K6*parity2)+(L6*parity3)+(M6*AD198*parity1)+(N6*AD198*parity2)+(O6*AD198*parity3))</f>
        <v>1905.027698248326</v>
      </c>
      <c r="G198" s="1">
        <v>-1</v>
      </c>
      <c r="H198" s="1"/>
      <c r="I198" s="4">
        <f t="shared" si="20"/>
        <v>31.5</v>
      </c>
      <c r="J198" s="1">
        <f t="shared" si="14"/>
        <v>0.40993308972916825</v>
      </c>
      <c r="K198" s="1">
        <f t="shared" si="15"/>
        <v>0.4295054964238279</v>
      </c>
      <c r="L198" s="1">
        <f t="shared" si="16"/>
        <v>0.484184824143159</v>
      </c>
      <c r="M198" s="1">
        <f t="shared" si="17"/>
        <v>0.5491637149726336</v>
      </c>
      <c r="N198" s="1">
        <f t="shared" si="18"/>
        <v>0.5667869739812341</v>
      </c>
      <c r="AD198" s="1">
        <f t="shared" si="19"/>
        <v>-0.85</v>
      </c>
    </row>
    <row r="199" spans="1:30" ht="14.25">
      <c r="A199" s="4">
        <v>31.6</v>
      </c>
      <c r="B199" s="4">
        <f>EXP((B2*1)+(C2*AD199)+(D2*AD199^2)+(E2*AD199^3)+(F2*sexm)+(G2*heightn)+(H2*weightn)+(I2*AD199*weightn)+(J2*parity1)+(K2*parity2)+(L2*parity3)+(M2*AD199*parity1)+(N2*AD199*parity2)+(O2*AD199*parity3))</f>
        <v>1392.2341168312146</v>
      </c>
      <c r="C199" s="4">
        <f>EXP((B3*1)+(C3*AD199)+(D3*AD199^2)+(E3*AD199^3)+(F3*sexm)+(G3*heightn)+(H3*weightn)+(I3*AD199*weightn)+(J3*parity1)+(K3*parity2)+(L3*parity3)+(M3*AD199*parity1)+(N3*AD199*parity2)+(O3*AD199*parity3))</f>
        <v>1458.756279466682</v>
      </c>
      <c r="D199" s="4">
        <f>EXP((B4*1)+(C4*AD199)+(D4*AD199^2)+(E4*AD199^3)+(F4*sexm)+(G4*heightn)+(H4*weightn)+(I4*AD199*weightn)+(J4*parity1)+(K4*parity2)+(L4*parity3)+(M4*AD199*parity1)+(N4*AD199*parity2)+(O4*AD199*parity3))</f>
        <v>1644.5964852870018</v>
      </c>
      <c r="E199" s="4">
        <f>EXP((B5*1)+(C5*AD199)+(D5*AD199^2)+(E5*AD199^3)+(F5*sexm)+(G5*heightn)+(H5*weightn)+(I5*AD199*weightn)+(J5*parity1)+(K5*parity2)+(L5*parity3)+(M5*AD199*parity1)+(N5*AD199*parity2)+(O5*AD199*parity3))</f>
        <v>1865.206340533301</v>
      </c>
      <c r="F199" s="4">
        <f>EXP((B6*1)+(C6*AD199)+(D6*AD199^2)+(E6*AD199^3)+(F6*sexm)+(G6*heightn)+(H6*weightn)+(I6*AD199*weightn)+(J6*parity1)+(K6*parity2)+(L6*parity3)+(M6*AD199*parity1)+(N6*AD199*parity2)+(O6*AD199*parity3))</f>
        <v>1925.1265881913776</v>
      </c>
      <c r="G199" s="1">
        <v>-1</v>
      </c>
      <c r="H199" s="1"/>
      <c r="I199" s="4">
        <f t="shared" si="20"/>
        <v>31.6</v>
      </c>
      <c r="J199" s="1">
        <f t="shared" si="14"/>
        <v>0.4142197842465903</v>
      </c>
      <c r="K199" s="1">
        <f t="shared" si="15"/>
        <v>0.4340115674828723</v>
      </c>
      <c r="L199" s="1">
        <f t="shared" si="16"/>
        <v>0.4893030511698557</v>
      </c>
      <c r="M199" s="1">
        <f t="shared" si="17"/>
        <v>0.5549392581396867</v>
      </c>
      <c r="N199" s="1">
        <f t="shared" si="18"/>
        <v>0.5727668287737281</v>
      </c>
      <c r="AD199" s="1">
        <f t="shared" si="19"/>
        <v>-0.8399999999999999</v>
      </c>
    </row>
    <row r="200" spans="1:30" ht="14.25">
      <c r="A200" s="4">
        <v>31.7</v>
      </c>
      <c r="B200" s="4">
        <f>EXP((B2*1)+(C2*AD200)+(D2*AD200^2)+(E2*AD200^3)+(F2*sexm)+(G2*heightn)+(H2*weightn)+(I2*AD200*weightn)+(J2*parity1)+(K2*parity2)+(L2*parity3)+(M2*AD200*parity1)+(N2*AD200*parity2)+(O2*AD200*parity3))</f>
        <v>1406.7017113792488</v>
      </c>
      <c r="C200" s="4">
        <f>EXP((B3*1)+(C3*AD200)+(D3*AD200^2)+(E3*AD200^3)+(F3*sexm)+(G3*heightn)+(H3*weightn)+(I3*AD200*weightn)+(J3*parity1)+(K3*parity2)+(L3*parity3)+(M3*AD200*parity1)+(N3*AD200*parity2)+(O3*AD200*parity3))</f>
        <v>1473.9643451081188</v>
      </c>
      <c r="D200" s="4">
        <f>EXP((B4*1)+(C4*AD200)+(D4*AD200^2)+(E4*AD200^3)+(F4*sexm)+(G4*heightn)+(H4*weightn)+(I4*AD200*weightn)+(J4*parity1)+(K4*parity2)+(L4*parity3)+(M4*AD200*parity1)+(N4*AD200*parity2)+(O4*AD200*parity3))</f>
        <v>1661.8760637118799</v>
      </c>
      <c r="E200" s="4">
        <f>EXP((B5*1)+(C5*AD200)+(D5*AD200^2)+(E5*AD200^3)+(F5*sexm)+(G5*heightn)+(H5*weightn)+(I5*AD200*weightn)+(J5*parity1)+(K5*parity2)+(L5*parity3)+(M5*AD200*parity1)+(N5*AD200*parity2)+(O5*AD200*parity3))</f>
        <v>1884.7033973267526</v>
      </c>
      <c r="F200" s="4">
        <f>EXP((B6*1)+(C6*AD200)+(D6*AD200^2)+(E6*AD200^3)+(F6*sexm)+(G6*heightn)+(H6*weightn)+(I6*AD200*weightn)+(J6*parity1)+(K6*parity2)+(L6*parity3)+(M6*AD200*parity1)+(N6*AD200*parity2)+(O6*AD200*parity3))</f>
        <v>1945.3094444867752</v>
      </c>
      <c r="G200" s="1">
        <v>-1</v>
      </c>
      <c r="H200" s="1"/>
      <c r="I200" s="4">
        <f t="shared" si="20"/>
        <v>31.7</v>
      </c>
      <c r="J200" s="1">
        <f t="shared" si="14"/>
        <v>0.41852420677136914</v>
      </c>
      <c r="K200" s="1">
        <f t="shared" si="15"/>
        <v>0.43853629618521284</v>
      </c>
      <c r="L200" s="1">
        <f t="shared" si="16"/>
        <v>0.494444099762542</v>
      </c>
      <c r="M200" s="1">
        <f t="shared" si="17"/>
        <v>0.5607400545436769</v>
      </c>
      <c r="N200" s="1">
        <f t="shared" si="18"/>
        <v>0.5787716653734716</v>
      </c>
      <c r="AD200" s="1">
        <f t="shared" si="19"/>
        <v>-0.8300000000000001</v>
      </c>
    </row>
    <row r="201" spans="1:30" ht="14.25">
      <c r="A201" s="4">
        <v>31.8</v>
      </c>
      <c r="B201" s="4">
        <f>EXP((B2*1)+(C2*AD201)+(D2*AD201^2)+(E2*AD201^3)+(F2*sexm)+(G2*heightn)+(H2*weightn)+(I2*AD201*weightn)+(J2*parity1)+(K2*parity2)+(L2*parity3)+(M2*AD201*parity1)+(N2*AD201*parity2)+(O2*AD201*parity3))</f>
        <v>1421.227855666109</v>
      </c>
      <c r="C201" s="4">
        <f>EXP((B3*1)+(C3*AD201)+(D3*AD201^2)+(E3*AD201^3)+(F3*sexm)+(G3*heightn)+(H3*weightn)+(I3*AD201*weightn)+(J3*parity1)+(K3*parity2)+(L3*parity3)+(M3*AD201*parity1)+(N3*AD201*parity2)+(O3*AD201*parity3))</f>
        <v>1489.2339726109544</v>
      </c>
      <c r="D201" s="4">
        <f>EXP((B4*1)+(C4*AD201)+(D4*AD201^2)+(E4*AD201^3)+(F4*sexm)+(G4*heightn)+(H4*weightn)+(I4*AD201*weightn)+(J4*parity1)+(K4*parity2)+(L4*parity3)+(M4*AD201*parity1)+(N4*AD201*parity2)+(O4*AD201*parity3))</f>
        <v>1679.2311586362819</v>
      </c>
      <c r="E201" s="4">
        <f>EXP((B5*1)+(C5*AD201)+(D5*AD201^2)+(E5*AD201^3)+(F5*sexm)+(G5*heightn)+(H5*weightn)+(I5*AD201*weightn)+(J5*parity1)+(K5*parity2)+(L5*parity3)+(M5*AD201*parity1)+(N5*AD201*parity2)+(O5*AD201*parity3))</f>
        <v>1904.2839331992805</v>
      </c>
      <c r="F201" s="4">
        <f>EXP((B6*1)+(C6*AD201)+(D6*AD201^2)+(E6*AD201^3)+(F6*sexm)+(G6*heightn)+(H6*weightn)+(I6*AD201*weightn)+(J6*parity1)+(K6*parity2)+(L6*parity3)+(M6*AD201*parity1)+(N6*AD201*parity2)+(O6*AD201*parity3))</f>
        <v>1965.5745356491434</v>
      </c>
      <c r="G201" s="1">
        <v>-1</v>
      </c>
      <c r="H201" s="1"/>
      <c r="I201" s="4">
        <f t="shared" si="20"/>
        <v>31.8</v>
      </c>
      <c r="J201" s="1">
        <f t="shared" si="14"/>
        <v>0.42284604911074025</v>
      </c>
      <c r="K201" s="1">
        <f t="shared" si="15"/>
        <v>0.4430793408738075</v>
      </c>
      <c r="L201" s="1">
        <f t="shared" si="16"/>
        <v>0.4996076161483687</v>
      </c>
      <c r="M201" s="1">
        <f t="shared" si="17"/>
        <v>0.566565687780572</v>
      </c>
      <c r="N201" s="1">
        <f t="shared" si="18"/>
        <v>0.5848009686260878</v>
      </c>
      <c r="AD201" s="1">
        <f t="shared" si="19"/>
        <v>-0.82</v>
      </c>
    </row>
    <row r="202" spans="1:30" ht="14.25">
      <c r="A202" s="4">
        <v>31.9</v>
      </c>
      <c r="B202" s="4">
        <f>EXP((B2*1)+(C2*AD202)+(D2*AD202^2)+(E2*AD202^3)+(F2*sexm)+(G2*heightn)+(H2*weightn)+(I2*AD202*weightn)+(J2*parity1)+(K2*parity2)+(L2*parity3)+(M2*AD202*parity1)+(N2*AD202*parity2)+(O2*AD202*parity3))</f>
        <v>1435.8114987055044</v>
      </c>
      <c r="C202" s="4">
        <f>EXP((B3*1)+(C3*AD202)+(D3*AD202^2)+(E3*AD202^3)+(F3*sexm)+(G3*heightn)+(H3*weightn)+(I3*AD202*weightn)+(J3*parity1)+(K3*parity2)+(L3*parity3)+(M3*AD202*parity1)+(N3*AD202*parity2)+(O3*AD202*parity3))</f>
        <v>1504.5639955608474</v>
      </c>
      <c r="D202" s="4">
        <f>EXP((B4*1)+(C4*AD202)+(D4*AD202^2)+(E4*AD202^3)+(F4*sexm)+(G4*heightn)+(H4*weightn)+(I4*AD202*weightn)+(J4*parity1)+(K4*parity2)+(L4*parity3)+(M4*AD202*parity1)+(N4*AD202*parity2)+(O4*AD202*parity3))</f>
        <v>1696.6605604665197</v>
      </c>
      <c r="E202" s="4">
        <f>EXP((B5*1)+(C5*AD202)+(D5*AD202^2)+(E5*AD202^3)+(F5*sexm)+(G5*heightn)+(H5*weightn)+(I5*AD202*weightn)+(J5*parity1)+(K5*parity2)+(L5*parity3)+(M5*AD202*parity1)+(N5*AD202*parity2)+(O5*AD202*parity3))</f>
        <v>1923.946524080436</v>
      </c>
      <c r="F202" s="4">
        <f>EXP((B6*1)+(C6*AD202)+(D6*AD202^2)+(E6*AD202^3)+(F6*sexm)+(G6*heightn)+(H6*weightn)+(I6*AD202*weightn)+(J6*parity1)+(K6*parity2)+(L6*parity3)+(M6*AD202*parity1)+(N6*AD202*parity2)+(O6*AD202*parity3))</f>
        <v>1985.9200976334703</v>
      </c>
      <c r="G202" s="1">
        <v>-1</v>
      </c>
      <c r="H202" s="1"/>
      <c r="I202" s="4">
        <f t="shared" si="20"/>
        <v>31.9</v>
      </c>
      <c r="J202" s="1">
        <f t="shared" si="14"/>
        <v>0.4271849985735338</v>
      </c>
      <c r="K202" s="1">
        <f t="shared" si="15"/>
        <v>0.4476403545151431</v>
      </c>
      <c r="L202" s="1">
        <f t="shared" si="16"/>
        <v>0.5047932404470321</v>
      </c>
      <c r="M202" s="1">
        <f t="shared" si="17"/>
        <v>0.5724157341585897</v>
      </c>
      <c r="N202" s="1">
        <f t="shared" si="18"/>
        <v>0.5908542136900033</v>
      </c>
      <c r="AD202" s="1">
        <f t="shared" si="19"/>
        <v>-0.8100000000000002</v>
      </c>
    </row>
    <row r="203" spans="1:30" ht="14.25">
      <c r="A203" s="4">
        <v>32</v>
      </c>
      <c r="B203" s="4">
        <f>EXP((B2*1)+(C2*AD203)+(D2*AD203^2)+(E2*AD203^3)+(F2*sexm)+(G2*heightn)+(H2*weightn)+(I2*AD203*weightn)+(J2*parity1)+(K2*parity2)+(L2*parity3)+(M2*AD203*parity1)+(N2*AD203*parity2)+(O2*AD203*parity3))</f>
        <v>1450.4515745641024</v>
      </c>
      <c r="C203" s="4">
        <f>EXP((B3*1)+(C3*AD203)+(D3*AD203^2)+(E3*AD203^3)+(F3*sexm)+(G3*heightn)+(H3*weightn)+(I3*AD203*weightn)+(J3*parity1)+(K3*parity2)+(L3*parity3)+(M3*AD203*parity1)+(N3*AD203*parity2)+(O3*AD203*parity3))</f>
        <v>1519.953229638129</v>
      </c>
      <c r="D203" s="4">
        <f>EXP((B4*1)+(C4*AD203)+(D4*AD203^2)+(E4*AD203^3)+(F4*sexm)+(G4*heightn)+(H4*weightn)+(I4*AD203*weightn)+(J4*parity1)+(K4*parity2)+(L4*parity3)+(M4*AD203*parity1)+(N4*AD203*parity2)+(O4*AD203*parity3))</f>
        <v>1714.1630392281384</v>
      </c>
      <c r="E203" s="4">
        <f>EXP((B5*1)+(C5*AD203)+(D5*AD203^2)+(E5*AD203^3)+(F5*sexm)+(G5*heightn)+(H5*weightn)+(I5*AD203*weightn)+(J5*parity1)+(K5*parity2)+(L5*parity3)+(M5*AD203*parity1)+(N5*AD203*parity2)+(O5*AD203*parity3))</f>
        <v>1943.6897215627187</v>
      </c>
      <c r="F203" s="4">
        <f>EXP((B6*1)+(C6*AD203)+(D6*AD203^2)+(E6*AD203^3)+(F6*sexm)+(G6*heightn)+(H6*weightn)+(I6*AD203*weightn)+(J6*parity1)+(K6*parity2)+(L6*parity3)+(M6*AD203*parity1)+(N6*AD203*parity2)+(O6*AD203*parity3))</f>
        <v>2006.3443339774865</v>
      </c>
      <c r="G203" s="1">
        <v>-1</v>
      </c>
      <c r="H203" s="1"/>
      <c r="I203" s="4">
        <f t="shared" si="20"/>
        <v>32</v>
      </c>
      <c r="J203" s="1">
        <f t="shared" si="14"/>
        <v>0.43154073802151155</v>
      </c>
      <c r="K203" s="1">
        <f t="shared" si="15"/>
        <v>0.4522189847484838</v>
      </c>
      <c r="L203" s="1">
        <f t="shared" si="16"/>
        <v>0.5100006067145096</v>
      </c>
      <c r="M203" s="1">
        <f t="shared" si="17"/>
        <v>0.5782897627451485</v>
      </c>
      <c r="N203" s="1">
        <f t="shared" si="18"/>
        <v>0.5969308660788095</v>
      </c>
      <c r="AD203" s="1">
        <f t="shared" si="19"/>
        <v>-0.8</v>
      </c>
    </row>
    <row r="204" spans="1:30" ht="14.25">
      <c r="A204" s="4">
        <v>32.1</v>
      </c>
      <c r="B204" s="4">
        <f>EXP((B2*1)+(C2*AD204)+(D2*AD204^2)+(E2*AD204^3)+(F2*sexm)+(G2*heightn)+(H2*weightn)+(I2*AD204*weightn)+(J2*parity1)+(K2*parity2)+(L2*parity3)+(M2*AD204*parity1)+(N2*AD204*parity2)+(O2*AD204*parity3))</f>
        <v>1465.147002539034</v>
      </c>
      <c r="C204" s="4">
        <f>EXP((B3*1)+(C3*AD204)+(D3*AD204^2)+(E3*AD204^3)+(F3*sexm)+(G3*heightn)+(H3*weightn)+(I3*AD204*weightn)+(J3*parity1)+(K3*parity2)+(L3*parity3)+(M3*AD204*parity1)+(N3*AD204*parity2)+(O3*AD204*parity3))</f>
        <v>1535.4004727893505</v>
      </c>
      <c r="D204" s="4">
        <f>EXP((B4*1)+(C4*AD204)+(D4*AD204^2)+(E4*AD204^3)+(F4*sexm)+(G4*heightn)+(H4*weightn)+(I4*AD204*weightn)+(J4*parity1)+(K4*parity2)+(L4*parity3)+(M4*AD204*parity1)+(N4*AD204*parity2)+(O4*AD204*parity3))</f>
        <v>1731.7373447194075</v>
      </c>
      <c r="E204" s="4">
        <f>EXP((B5*1)+(C5*AD204)+(D5*AD204^2)+(E5*AD204^3)+(F5*sexm)+(G5*heightn)+(H5*weightn)+(I5*AD204*weightn)+(J5*parity1)+(K5*parity2)+(L5*parity3)+(M5*AD204*parity1)+(N5*AD204*parity2)+(O5*AD204*parity3))</f>
        <v>1963.5120530672293</v>
      </c>
      <c r="F204" s="4">
        <f>EXP((B6*1)+(C6*AD204)+(D6*AD204^2)+(E6*AD204^3)+(F6*sexm)+(G6*heightn)+(H6*weightn)+(I6*AD204*weightn)+(J6*parity1)+(K6*parity2)+(L6*parity3)+(M6*AD204*parity1)+(N6*AD204*parity2)+(O6*AD204*parity3))</f>
        <v>2026.8454159557377</v>
      </c>
      <c r="G204" s="1">
        <v>-1</v>
      </c>
      <c r="H204" s="1"/>
      <c r="I204" s="4">
        <f t="shared" si="20"/>
        <v>32.1</v>
      </c>
      <c r="J204" s="1">
        <f t="shared" si="14"/>
        <v>0.4359129459221785</v>
      </c>
      <c r="K204" s="1">
        <f t="shared" si="15"/>
        <v>0.45681487393691067</v>
      </c>
      <c r="L204" s="1">
        <f t="shared" si="16"/>
        <v>0.5152293429887261</v>
      </c>
      <c r="M204" s="1">
        <f t="shared" si="17"/>
        <v>0.5841873354161523</v>
      </c>
      <c r="N204" s="1">
        <f t="shared" si="18"/>
        <v>0.6030303817071012</v>
      </c>
      <c r="AD204" s="1">
        <f t="shared" si="19"/>
        <v>-0.7899999999999998</v>
      </c>
    </row>
    <row r="205" spans="1:30" ht="14.25">
      <c r="A205" s="4">
        <v>32.2</v>
      </c>
      <c r="B205" s="4">
        <f>EXP((B2*1)+(C2*AD205)+(D2*AD205^2)+(E2*AD205^3)+(F2*sexm)+(G2*heightn)+(H2*weightn)+(I2*AD205*weightn)+(J2*parity1)+(K2*parity2)+(L2*parity3)+(M2*AD205*parity1)+(N2*AD205*parity2)+(O2*AD205*parity3))</f>
        <v>1479.8966873401953</v>
      </c>
      <c r="C205" s="4">
        <f>EXP((B3*1)+(C3*AD205)+(D3*AD205^2)+(E3*AD205^3)+(F3*sexm)+(G3*heightn)+(H3*weightn)+(I3*AD205*weightn)+(J3*parity1)+(K3*parity2)+(L3*parity3)+(M3*AD205*parity1)+(N3*AD205*parity2)+(O3*AD205*parity3))</f>
        <v>1550.904505404844</v>
      </c>
      <c r="D205" s="4">
        <f>EXP((B4*1)+(C4*AD205)+(D4*AD205^2)+(E4*AD205^3)+(F4*sexm)+(G4*heightn)+(H4*weightn)+(I4*AD205*weightn)+(J4*parity1)+(K4*parity2)+(L4*parity3)+(M4*AD205*parity1)+(N4*AD205*parity2)+(O4*AD205*parity3))</f>
        <v>1749.3822066713126</v>
      </c>
      <c r="E205" s="4">
        <f>EXP((B5*1)+(C5*AD205)+(D5*AD205^2)+(E5*AD205^3)+(F5*sexm)+(G5*heightn)+(H5*weightn)+(I5*AD205*weightn)+(J5*parity1)+(K5*parity2)+(L5*parity3)+(M5*AD205*parity1)+(N5*AD205*parity2)+(O5*AD205*parity3))</f>
        <v>1983.4120220172206</v>
      </c>
      <c r="F205" s="4">
        <f>EXP((B6*1)+(C6*AD205)+(D6*AD205^2)+(E6*AD205^3)+(F6*sexm)+(G6*heightn)+(H6*weightn)+(I6*AD205*weightn)+(J6*parity1)+(K6*parity2)+(L6*parity3)+(M6*AD205*parity1)+(N6*AD205*parity2)+(O6*AD205*parity3))</f>
        <v>2047.4214827453372</v>
      </c>
      <c r="G205" s="1">
        <v>-1</v>
      </c>
      <c r="H205" s="1"/>
      <c r="I205" s="4">
        <f t="shared" si="20"/>
        <v>32.2</v>
      </c>
      <c r="J205" s="1">
        <f t="shared" si="14"/>
        <v>0.4403012964030214</v>
      </c>
      <c r="K205" s="1">
        <f t="shared" si="15"/>
        <v>0.4614276592201494</v>
      </c>
      <c r="L205" s="1">
        <f t="shared" si="16"/>
        <v>0.5204790713371553</v>
      </c>
      <c r="M205" s="1">
        <f t="shared" si="17"/>
        <v>0.5901080069076257</v>
      </c>
      <c r="N205" s="1">
        <f t="shared" si="18"/>
        <v>0.6091522069397927</v>
      </c>
      <c r="AD205" s="1">
        <f t="shared" si="19"/>
        <v>-0.7799999999999997</v>
      </c>
    </row>
    <row r="206" spans="1:30" ht="14.25">
      <c r="A206" s="4">
        <v>32.3</v>
      </c>
      <c r="B206" s="4">
        <f>EXP((B2*1)+(C2*AD206)+(D2*AD206^2)+(E2*AD206^3)+(F2*sexm)+(G2*heightn)+(H2*weightn)+(I2*AD206*weightn)+(J2*parity1)+(K2*parity2)+(L2*parity3)+(M2*AD206*parity1)+(N2*AD206*parity2)+(O2*AD206*parity3))</f>
        <v>1494.6995192773993</v>
      </c>
      <c r="C206" s="4">
        <f>EXP((B3*1)+(C3*AD206)+(D3*AD206^2)+(E3*AD206^3)+(F3*sexm)+(G3*heightn)+(H3*weightn)+(I3*AD206*weightn)+(J3*parity1)+(K3*parity2)+(L3*parity3)+(M3*AD206*parity1)+(N3*AD206*parity2)+(O3*AD206*parity3))</f>
        <v>1566.4640905022025</v>
      </c>
      <c r="D206" s="4">
        <f>EXP((B4*1)+(C4*AD206)+(D4*AD206^2)+(E4*AD206^3)+(F4*sexm)+(G4*heightn)+(H4*weightn)+(I4*AD206*weightn)+(J4*parity1)+(K4*parity2)+(L4*parity3)+(M4*AD206*parity1)+(N4*AD206*parity2)+(O4*AD206*parity3))</f>
        <v>1767.0963349139806</v>
      </c>
      <c r="E206" s="4">
        <f>EXP((B5*1)+(C5*AD206)+(D5*AD206^2)+(E5*AD206^3)+(F5*sexm)+(G5*heightn)+(H5*weightn)+(I5*AD206*weightn)+(J5*parity1)+(K5*parity2)+(L5*parity3)+(M5*AD206*parity1)+(N5*AD206*parity2)+(O5*AD206*parity3))</f>
        <v>2003.3881080194494</v>
      </c>
      <c r="F206" s="4">
        <f>EXP((B6*1)+(C6*AD206)+(D6*AD206^2)+(E6*AD206^3)+(F6*sexm)+(G6*heightn)+(H6*weightn)+(I6*AD206*weightn)+(J6*parity1)+(K6*parity2)+(L6*parity3)+(M6*AD206*parity1)+(N6*AD206*parity2)+(O6*AD206*parity3))</f>
        <v>2068.0706416034222</v>
      </c>
      <c r="G206" s="1">
        <v>-1</v>
      </c>
      <c r="H206" s="1"/>
      <c r="I206" s="4">
        <f t="shared" si="20"/>
        <v>32.3</v>
      </c>
      <c r="J206" s="1">
        <f t="shared" si="14"/>
        <v>0.4447054593071909</v>
      </c>
      <c r="K206" s="1">
        <f t="shared" si="15"/>
        <v>0.4660569725691596</v>
      </c>
      <c r="L206" s="1">
        <f t="shared" si="16"/>
        <v>0.5257494079063344</v>
      </c>
      <c r="M206" s="1">
        <f t="shared" si="17"/>
        <v>0.5960513248696705</v>
      </c>
      <c r="N206" s="1">
        <f t="shared" si="18"/>
        <v>0.6152957786449146</v>
      </c>
      <c r="AD206" s="1">
        <f t="shared" si="19"/>
        <v>-0.7700000000000002</v>
      </c>
    </row>
    <row r="207" spans="1:30" ht="14.25">
      <c r="A207" s="4">
        <v>32.4</v>
      </c>
      <c r="B207" s="4">
        <f>EXP((B2*1)+(C2*AD207)+(D2*AD207^2)+(E2*AD207^3)+(F2*sexm)+(G2*heightn)+(H2*weightn)+(I2*AD207*weightn)+(J2*parity1)+(K2*parity2)+(L2*parity3)+(M2*AD207*parity1)+(N2*AD207*parity2)+(O2*AD207*parity3))</f>
        <v>1509.5543744522352</v>
      </c>
      <c r="C207" s="4">
        <f>EXP((B3*1)+(C3*AD207)+(D3*AD207^2)+(E3*AD207^3)+(F3*sexm)+(G3*heightn)+(H3*weightn)+(I3*AD207*weightn)+(J3*parity1)+(K3*parity2)+(L3*parity3)+(M3*AD207*parity1)+(N3*AD207*parity2)+(O3*AD207*parity3))</f>
        <v>1582.077973915668</v>
      </c>
      <c r="D207" s="4">
        <f>EXP((B4*1)+(C4*AD207)+(D4*AD207^2)+(E4*AD207^3)+(F4*sexm)+(G4*heightn)+(H4*weightn)+(I4*AD207*weightn)+(J4*parity1)+(K4*parity2)+(L4*parity3)+(M4*AD207*parity1)+(N4*AD207*parity2)+(O4*AD207*parity3))</f>
        <v>1784.8784195495139</v>
      </c>
      <c r="E207" s="4">
        <f>EXP((B5*1)+(C5*AD207)+(D5*AD207^2)+(E5*AD207^3)+(F5*sexm)+(G5*heightn)+(H5*weightn)+(I5*AD207*weightn)+(J5*parity1)+(K5*parity2)+(L5*parity3)+(M5*AD207*parity1)+(N5*AD207*parity2)+(O5*AD207*parity3))</f>
        <v>2023.4387670533729</v>
      </c>
      <c r="F207" s="4">
        <f>EXP((B6*1)+(C6*AD207)+(D6*AD207^2)+(E6*AD207^3)+(F6*sexm)+(G6*heightn)+(H6*weightn)+(I6*AD207*weightn)+(J6*parity1)+(K6*parity2)+(L6*parity3)+(M6*AD207*parity1)+(N6*AD207*parity2)+(O6*AD207*parity3))</f>
        <v>2088.790968056434</v>
      </c>
      <c r="G207" s="1">
        <v>-1</v>
      </c>
      <c r="H207" s="1"/>
      <c r="I207" s="4">
        <f t="shared" si="20"/>
        <v>32.4</v>
      </c>
      <c r="J207" s="1">
        <f t="shared" si="14"/>
        <v>0.4491251002505832</v>
      </c>
      <c r="K207" s="1">
        <f t="shared" si="15"/>
        <v>0.47070244084248253</v>
      </c>
      <c r="L207" s="1">
        <f t="shared" si="16"/>
        <v>0.5310399629732867</v>
      </c>
      <c r="M207" s="1">
        <f t="shared" si="17"/>
        <v>0.6020168299227553</v>
      </c>
      <c r="N207" s="1">
        <f t="shared" si="18"/>
        <v>0.6214605242499283</v>
      </c>
      <c r="AD207" s="1">
        <f t="shared" si="19"/>
        <v>-0.7600000000000001</v>
      </c>
    </row>
    <row r="208" spans="1:30" ht="14.25">
      <c r="A208" s="4">
        <v>32.5</v>
      </c>
      <c r="B208" s="4">
        <f>EXP((B2*1)+(C2*AD208)+(D2*AD208^2)+(E2*AD208^3)+(F2*sexm)+(G2*heightn)+(H2*weightn)+(I2*AD208*weightn)+(J2*parity1)+(K2*parity2)+(L2*parity3)+(M2*AD208*parity1)+(N2*AD208*parity2)+(O2*AD208*parity3))</f>
        <v>1524.4601149546104</v>
      </c>
      <c r="C208" s="4">
        <f>EXP((B3*1)+(C3*AD208)+(D3*AD208^2)+(E3*AD208^3)+(F3*sexm)+(G3*heightn)+(H3*weightn)+(I3*AD208*weightn)+(J3*parity1)+(K3*parity2)+(L3*parity3)+(M3*AD208*parity1)+(N3*AD208*parity2)+(O3*AD208*parity3))</f>
        <v>1597.7448844913915</v>
      </c>
      <c r="D208" s="4">
        <f>EXP((B4*1)+(C4*AD208)+(D4*AD208^2)+(E4*AD208^3)+(F4*sexm)+(G4*heightn)+(H4*weightn)+(I4*AD208*weightn)+(J4*parity1)+(K4*parity2)+(L4*parity3)+(M4*AD208*parity1)+(N4*AD208*parity2)+(O4*AD208*parity3))</f>
        <v>1802.7271311312163</v>
      </c>
      <c r="E208" s="4">
        <f>EXP((B5*1)+(C5*AD208)+(D5*AD208^2)+(E5*AD208^3)+(F5*sexm)+(G5*heightn)+(H5*weightn)+(I5*AD208*weightn)+(J5*parity1)+(K5*parity2)+(L5*parity3)+(M5*AD208*parity1)+(N5*AD208*parity2)+(O5*AD208*parity3))</f>
        <v>2043.5624316680958</v>
      </c>
      <c r="F208" s="4">
        <f>EXP((B6*1)+(C6*AD208)+(D6*AD208^2)+(E6*AD208^3)+(F6*sexm)+(G6*heightn)+(H6*weightn)+(I6*AD208*weightn)+(J6*parity1)+(K6*parity2)+(L6*parity3)+(M6*AD208*parity1)+(N6*AD208*parity2)+(O6*AD208*parity3))</f>
        <v>2109.5805061011592</v>
      </c>
      <c r="G208" s="1">
        <v>-1</v>
      </c>
      <c r="H208" s="1"/>
      <c r="I208" s="4">
        <f t="shared" si="20"/>
        <v>32.5</v>
      </c>
      <c r="J208" s="1">
        <f t="shared" si="14"/>
        <v>0.4535598806803161</v>
      </c>
      <c r="K208" s="1">
        <f t="shared" si="15"/>
        <v>0.4753636858443342</v>
      </c>
      <c r="L208" s="1">
        <f t="shared" si="16"/>
        <v>0.5363503409988445</v>
      </c>
      <c r="M208" s="1">
        <f t="shared" si="17"/>
        <v>0.6080040557163119</v>
      </c>
      <c r="N208" s="1">
        <f t="shared" si="18"/>
        <v>0.6276458618015409</v>
      </c>
      <c r="AD208" s="1">
        <f t="shared" si="19"/>
        <v>-0.75</v>
      </c>
    </row>
    <row r="209" spans="1:30" ht="14.25">
      <c r="A209" s="4">
        <v>32.6</v>
      </c>
      <c r="B209" s="4">
        <f>EXP((B2*1)+(C2*AD209)+(D2*AD209^2)+(E2*AD209^3)+(F2*sexm)+(G2*heightn)+(H2*weightn)+(I2*AD209*weightn)+(J2*parity1)+(K2*parity2)+(L2*parity3)+(M2*AD209*parity1)+(N2*AD209*parity2)+(O2*AD209*parity3))</f>
        <v>1539.4155890639286</v>
      </c>
      <c r="C209" s="4">
        <f>EXP((B3*1)+(C3*AD209)+(D3*AD209^2)+(E3*AD209^3)+(F3*sexm)+(G3*heightn)+(H3*weightn)+(I3*AD209*weightn)+(J3*parity1)+(K3*parity2)+(L3*parity3)+(M3*AD209*parity1)+(N3*AD209*parity2)+(O3*AD209*parity3))</f>
        <v>1613.4635342884465</v>
      </c>
      <c r="D209" s="4">
        <f>EXP((B4*1)+(C4*AD209)+(D4*AD209^2)+(E4*AD209^3)+(F4*sexm)+(G4*heightn)+(H4*weightn)+(I4*AD209*weightn)+(J4*parity1)+(K4*parity2)+(L4*parity3)+(M4*AD209*parity1)+(N4*AD209*parity2)+(O4*AD209*parity3))</f>
        <v>1820.6411208491443</v>
      </c>
      <c r="E209" s="4">
        <f>EXP((B5*1)+(C5*AD209)+(D5*AD209^2)+(E5*AD209^3)+(F5*sexm)+(G5*heightn)+(H5*weightn)+(I5*AD209*weightn)+(J5*parity1)+(K5*parity2)+(L5*parity3)+(M5*AD209*parity1)+(N5*AD209*parity2)+(O5*AD209*parity3))</f>
        <v>2063.7575111871174</v>
      </c>
      <c r="F209" s="4">
        <f>EXP((B6*1)+(C6*AD209)+(D6*AD209^2)+(E6*AD209^3)+(F6*sexm)+(G6*heightn)+(H6*weightn)+(I6*AD209*weightn)+(J6*parity1)+(K6*parity2)+(L6*parity3)+(M6*AD209*parity1)+(N6*AD209*parity2)+(O6*AD209*parity3))</f>
        <v>2130.437268417611</v>
      </c>
      <c r="G209" s="1">
        <v>-1</v>
      </c>
      <c r="H209" s="1"/>
      <c r="I209" s="4">
        <f t="shared" si="20"/>
        <v>32.6</v>
      </c>
      <c r="J209" s="1">
        <f t="shared" si="14"/>
        <v>0.4580094579345835</v>
      </c>
      <c r="K209" s="1">
        <f t="shared" si="15"/>
        <v>0.4800403243844118</v>
      </c>
      <c r="L209" s="1">
        <f t="shared" si="16"/>
        <v>0.5416801406828551</v>
      </c>
      <c r="M209" s="1">
        <f t="shared" si="17"/>
        <v>0.6140125289896514</v>
      </c>
      <c r="N209" s="1">
        <f t="shared" si="18"/>
        <v>0.6338512000290414</v>
      </c>
      <c r="AD209" s="1">
        <f t="shared" si="19"/>
        <v>-0.7399999999999999</v>
      </c>
    </row>
    <row r="210" spans="1:30" ht="14.25">
      <c r="A210" s="4">
        <v>32.7</v>
      </c>
      <c r="B210" s="4">
        <f>EXP((B2*1)+(C2*AD210)+(D2*AD210^2)+(E2*AD210^3)+(F2*sexm)+(G2*heightn)+(H2*weightn)+(I2*AD210*weightn)+(J2*parity1)+(K2*parity2)+(L2*parity3)+(M2*AD210*parity1)+(N2*AD210*parity2)+(O2*AD210*parity3))</f>
        <v>1554.4196314547828</v>
      </c>
      <c r="C210" s="4">
        <f>EXP((B3*1)+(C3*AD210)+(D3*AD210^2)+(E3*AD210^3)+(F3*sexm)+(G3*heightn)+(H3*weightn)+(I3*AD210*weightn)+(J3*parity1)+(K3*parity2)+(L3*parity3)+(M3*AD210*parity1)+(N3*AD210*parity2)+(O3*AD210*parity3))</f>
        <v>1629.2326187856484</v>
      </c>
      <c r="D210" s="4">
        <f>EXP((B4*1)+(C4*AD210)+(D4*AD210^2)+(E4*AD210^3)+(F4*sexm)+(G4*heightn)+(H4*weightn)+(I4*AD210*weightn)+(J4*parity1)+(K4*parity2)+(L4*parity3)+(M4*AD210*parity1)+(N4*AD210*parity2)+(O4*AD210*parity3))</f>
        <v>1838.6190207219645</v>
      </c>
      <c r="E210" s="4">
        <f>EXP((B5*1)+(C5*AD210)+(D5*AD210^2)+(E5*AD210^3)+(F5*sexm)+(G5*heightn)+(H5*weightn)+(I5*AD210*weightn)+(J5*parity1)+(K5*parity2)+(L5*parity3)+(M5*AD210*parity1)+(N5*AD210*parity2)+(O5*AD210*parity3))</f>
        <v>2084.022391920761</v>
      </c>
      <c r="F210" s="4">
        <f>EXP((B6*1)+(C6*AD210)+(D6*AD210^2)+(E6*AD210^3)+(F6*sexm)+(G6*heightn)+(H6*weightn)+(I6*AD210*weightn)+(J6*parity1)+(K6*parity2)+(L6*parity3)+(M6*AD210*parity1)+(N6*AD210*parity2)+(O6*AD210*parity3))</f>
        <v>2151.3592365937593</v>
      </c>
      <c r="G210" s="1">
        <v>-1</v>
      </c>
      <c r="H210" s="1"/>
      <c r="I210" s="4">
        <f t="shared" si="20"/>
        <v>32.7</v>
      </c>
      <c r="J210" s="1">
        <f t="shared" si="14"/>
        <v>0.46247348530385374</v>
      </c>
      <c r="K210" s="1">
        <f t="shared" si="15"/>
        <v>0.4847319683394271</v>
      </c>
      <c r="L210" s="1">
        <f t="shared" si="16"/>
        <v>0.5470289550212623</v>
      </c>
      <c r="M210" s="1">
        <f t="shared" si="17"/>
        <v>0.6200417696351674</v>
      </c>
      <c r="N210" s="1">
        <f t="shared" si="18"/>
        <v>0.6400759384111628</v>
      </c>
      <c r="AD210" s="1">
        <f t="shared" si="19"/>
        <v>-0.7299999999999998</v>
      </c>
    </row>
    <row r="211" spans="1:30" ht="14.25">
      <c r="A211" s="4">
        <v>32.8</v>
      </c>
      <c r="B211" s="4">
        <f>EXP((B2*1)+(C2*AD211)+(D2*AD211^2)+(E2*AD211^3)+(F2*sexm)+(G2*heightn)+(H2*weightn)+(I2*AD211*weightn)+(J2*parity1)+(K2*parity2)+(L2*parity3)+(M2*AD211*parity1)+(N2*AD211*parity2)+(O2*AD211*parity3))</f>
        <v>1569.4710634071666</v>
      </c>
      <c r="C211" s="4">
        <f>EXP((B3*1)+(C3*AD211)+(D3*AD211^2)+(E3*AD211^3)+(F3*sexm)+(G3*heightn)+(H3*weightn)+(I3*AD211*weightn)+(J3*parity1)+(K3*parity2)+(L3*parity3)+(M3*AD211*parity1)+(N3*AD211*parity2)+(O3*AD211*parity3))</f>
        <v>1645.0508170940268</v>
      </c>
      <c r="D211" s="4">
        <f>EXP((B4*1)+(C4*AD211)+(D4*AD211^2)+(E4*AD211^3)+(F4*sexm)+(G4*heightn)+(H4*weightn)+(I4*AD211*weightn)+(J4*parity1)+(K4*parity2)+(L4*parity3)+(M4*AD211*parity1)+(N4*AD211*parity2)+(O4*AD211*parity3))</f>
        <v>1856.6594437950591</v>
      </c>
      <c r="E211" s="4">
        <f>EXP((B5*1)+(C5*AD211)+(D5*AD211^2)+(E5*AD211^3)+(F5*sexm)+(G5*heightn)+(H5*weightn)+(I5*AD211*weightn)+(J5*parity1)+(K5*parity2)+(L5*parity3)+(M5*AD211*parity1)+(N5*AD211*parity2)+(O5*AD211*parity3))</f>
        <v>2104.355437386294</v>
      </c>
      <c r="F211" s="4">
        <f>EXP((B6*1)+(C6*AD211)+(D6*AD211^2)+(E6*AD211^3)+(F6*sexm)+(G6*heightn)+(H6*weightn)+(I6*AD211*weightn)+(J6*parity1)+(K6*parity2)+(L6*parity3)+(M6*AD211*parity1)+(N6*AD211*parity2)+(O6*AD211*parity3))</f>
        <v>2172.3443613620984</v>
      </c>
      <c r="G211" s="1">
        <v>-1</v>
      </c>
      <c r="H211" s="1"/>
      <c r="I211" s="4">
        <f t="shared" si="20"/>
        <v>32.8</v>
      </c>
      <c r="J211" s="1">
        <f t="shared" si="14"/>
        <v>0.4669516120934119</v>
      </c>
      <c r="K211" s="1">
        <f t="shared" si="15"/>
        <v>0.4894382247163211</v>
      </c>
      <c r="L211" s="1">
        <f t="shared" si="16"/>
        <v>0.5523963713650469</v>
      </c>
      <c r="M211" s="1">
        <f t="shared" si="17"/>
        <v>0.6260912907638255</v>
      </c>
      <c r="N211" s="1">
        <f t="shared" si="18"/>
        <v>0.6463194672464665</v>
      </c>
      <c r="AD211" s="1">
        <f t="shared" si="19"/>
        <v>-0.7200000000000003</v>
      </c>
    </row>
    <row r="212" spans="1:30" ht="14.25">
      <c r="A212" s="4">
        <v>32.9</v>
      </c>
      <c r="B212" s="4">
        <f>EXP((B2*1)+(C2*AD212)+(D2*AD212^2)+(E2*AD212^3)+(F2*sexm)+(G2*heightn)+(H2*weightn)+(I2*AD212*weightn)+(J2*parity1)+(K2*parity2)+(L2*parity3)+(M2*AD212*parity1)+(N2*AD212*parity2)+(O2*AD212*parity3))</f>
        <v>1584.5686930210863</v>
      </c>
      <c r="C212" s="4">
        <f>EXP((B3*1)+(C3*AD212)+(D3*AD212^2)+(E3*AD212^3)+(F3*sexm)+(G3*heightn)+(H3*weightn)+(I3*AD212*weightn)+(J3*parity1)+(K3*parity2)+(L3*parity3)+(M3*AD212*parity1)+(N3*AD212*parity2)+(O3*AD212*parity3))</f>
        <v>1660.9167921749408</v>
      </c>
      <c r="D212" s="4">
        <f>EXP((B4*1)+(C4*AD212)+(D4*AD212^2)+(E4*AD212^3)+(F4*sexm)+(G4*heightn)+(H4*weightn)+(I4*AD212*weightn)+(J4*parity1)+(K4*parity2)+(L4*parity3)+(M4*AD212*parity1)+(N4*AD212*parity2)+(O4*AD212*parity3))</f>
        <v>1874.7609843448495</v>
      </c>
      <c r="E212" s="4">
        <f>EXP((B5*1)+(C5*AD212)+(D5*AD212^2)+(E5*AD212^3)+(F5*sexm)+(G5*heightn)+(H5*weightn)+(I5*AD212*weightn)+(J5*parity1)+(K5*parity2)+(L5*parity3)+(M5*AD212*parity1)+(N5*AD212*parity2)+(O5*AD212*parity3))</f>
        <v>2124.75498853569</v>
      </c>
      <c r="F212" s="4">
        <f>EXP((B6*1)+(C6*AD212)+(D6*AD212^2)+(E6*AD212^3)+(F6*sexm)+(G6*heightn)+(H6*weightn)+(I6*AD212*weightn)+(J6*parity1)+(K6*parity2)+(L6*parity3)+(M6*AD212*parity1)+(N6*AD212*parity2)+(O6*AD212*parity3))</f>
        <v>2193.3905628481302</v>
      </c>
      <c r="G212" s="1">
        <v>-1</v>
      </c>
      <c r="H212" s="1"/>
      <c r="I212" s="4">
        <f t="shared" si="20"/>
        <v>32.9</v>
      </c>
      <c r="J212" s="1">
        <f t="shared" si="14"/>
        <v>0.47144348368721145</v>
      </c>
      <c r="K212" s="1">
        <f t="shared" si="15"/>
        <v>0.4941586957171583</v>
      </c>
      <c r="L212" s="1">
        <f t="shared" si="16"/>
        <v>0.5577819714810179</v>
      </c>
      <c r="M212" s="1">
        <f t="shared" si="17"/>
        <v>0.6321605987729284</v>
      </c>
      <c r="N212" s="1">
        <f t="shared" si="18"/>
        <v>0.6525811677272709</v>
      </c>
      <c r="AD212" s="1">
        <f t="shared" si="19"/>
        <v>-0.7100000000000002</v>
      </c>
    </row>
    <row r="213" spans="1:30" ht="14.25">
      <c r="A213" s="4">
        <v>33</v>
      </c>
      <c r="B213" s="4">
        <f>EXP((B2*1)+(C2*AD213)+(D2*AD213^2)+(E2*AD213^3)+(F2*sexm)+(G2*heightn)+(H2*weightn)+(I2*AD213*weightn)+(J2*parity1)+(K2*parity2)+(L2*parity3)+(M2*AD213*parity1)+(N2*AD213*parity2)+(O2*AD213*parity3))</f>
        <v>1599.7113154355043</v>
      </c>
      <c r="C213" s="4">
        <f>EXP((B3*1)+(C3*AD213)+(D3*AD213^2)+(E3*AD213^3)+(F3*sexm)+(G3*heightn)+(H3*weightn)+(I3*AD213*weightn)+(J3*parity1)+(K3*parity2)+(L3*parity3)+(M3*AD213*parity1)+(N3*AD213*parity2)+(O3*AD213*parity3))</f>
        <v>1676.8291910637824</v>
      </c>
      <c r="D213" s="4">
        <f>EXP((B4*1)+(C4*AD213)+(D4*AD213^2)+(E4*AD213^3)+(F4*sexm)+(G4*heightn)+(H4*weightn)+(I4*AD213*weightn)+(J4*parity1)+(K4*parity2)+(L4*parity3)+(M4*AD213*parity1)+(N4*AD213*parity2)+(O4*AD213*parity3))</f>
        <v>1892.9222180892418</v>
      </c>
      <c r="E213" s="4">
        <f>EXP((B5*1)+(C5*AD213)+(D5*AD213^2)+(E5*AD213^3)+(F5*sexm)+(G5*heightn)+(H5*weightn)+(I5*AD213*weightn)+(J5*parity1)+(K5*parity2)+(L5*parity3)+(M5*AD213*parity1)+(N5*AD213*parity2)+(O5*AD213*parity3))</f>
        <v>2145.21936399097</v>
      </c>
      <c r="F213" s="4">
        <f>EXP((B6*1)+(C6*AD213)+(D6*AD213^2)+(E6*AD213^3)+(F6*sexm)+(G6*heightn)+(H6*weightn)+(I6*AD213*weightn)+(J6*parity1)+(K6*parity2)+(L6*parity3)+(M6*AD213*parity1)+(N6*AD213*parity2)+(O6*AD213*parity3))</f>
        <v>2214.4957308306634</v>
      </c>
      <c r="G213" s="1">
        <v>-1</v>
      </c>
      <c r="H213" s="1"/>
      <c r="I213" s="4">
        <f t="shared" si="20"/>
        <v>33</v>
      </c>
      <c r="J213" s="1">
        <f t="shared" si="14"/>
        <v>0.47594874161301487</v>
      </c>
      <c r="K213" s="1">
        <f t="shared" si="15"/>
        <v>0.4988929788056834</v>
      </c>
      <c r="L213" s="1">
        <f t="shared" si="16"/>
        <v>0.5631853316144244</v>
      </c>
      <c r="M213" s="1">
        <f t="shared" si="17"/>
        <v>0.6382491934161346</v>
      </c>
      <c r="N213" s="1">
        <f t="shared" si="18"/>
        <v>0.6588604120170967</v>
      </c>
      <c r="AD213" s="1">
        <f t="shared" si="19"/>
        <v>-0.7</v>
      </c>
    </row>
    <row r="214" spans="1:30" ht="14.25">
      <c r="A214" s="4">
        <v>33.1</v>
      </c>
      <c r="B214" s="4">
        <f>EXP((B2*1)+(C2*AD214)+(D2*AD214^2)+(E2*AD214^3)+(F2*sexm)+(G2*heightn)+(H2*weightn)+(I2*AD214*weightn)+(J2*parity1)+(K2*parity2)+(L2*parity3)+(M2*AD214*parity1)+(N2*AD214*parity2)+(O2*AD214*parity3))</f>
        <v>1614.897713051582</v>
      </c>
      <c r="C214" s="4">
        <f>EXP((B3*1)+(C3*AD214)+(D3*AD214^2)+(E3*AD214^3)+(F3*sexm)+(G3*heightn)+(H3*weightn)+(I3*AD214*weightn)+(J3*parity1)+(K3*parity2)+(L3*parity3)+(M3*AD214*parity1)+(N3*AD214*parity2)+(O3*AD214*parity3))</f>
        <v>1692.7866450991685</v>
      </c>
      <c r="D214" s="4">
        <f>EXP((B4*1)+(C4*AD214)+(D4*AD214^2)+(E4*AD214^3)+(F4*sexm)+(G4*heightn)+(H4*weightn)+(I4*AD214*weightn)+(J4*parity1)+(K4*parity2)+(L4*parity3)+(M4*AD214*parity1)+(N4*AD214*parity2)+(O4*AD214*parity3))</f>
        <v>1911.141702404241</v>
      </c>
      <c r="E214" s="4">
        <f>EXP((B5*1)+(C5*AD214)+(D5*AD214^2)+(E5*AD214^3)+(F5*sexm)+(G5*heightn)+(H5*weightn)+(I5*AD214*weightn)+(J5*parity1)+(K5*parity2)+(L5*parity3)+(M5*AD214*parity1)+(N5*AD214*parity2)+(O5*AD214*parity3))</f>
        <v>2165.7468602871068</v>
      </c>
      <c r="F214" s="4">
        <f>EXP((B6*1)+(C6*AD214)+(D6*AD214^2)+(E6*AD214^3)+(F6*sexm)+(G6*heightn)+(H6*weightn)+(I6*AD214*weightn)+(J6*parity1)+(K6*parity2)+(L6*parity3)+(M6*AD214*parity1)+(N6*AD214*parity2)+(O6*AD214*parity3))</f>
        <v>2235.6577250140317</v>
      </c>
      <c r="G214" s="1">
        <v>-1</v>
      </c>
      <c r="H214" s="1"/>
      <c r="I214" s="4">
        <f t="shared" si="20"/>
        <v>33.1</v>
      </c>
      <c r="J214" s="1">
        <f t="shared" si="14"/>
        <v>0.4804670236088132</v>
      </c>
      <c r="K214" s="1">
        <f t="shared" si="15"/>
        <v>0.5036406667755106</v>
      </c>
      <c r="L214" s="1">
        <f t="shared" si="16"/>
        <v>0.5686060225534024</v>
      </c>
      <c r="M214" s="1">
        <f t="shared" si="17"/>
        <v>0.6443565678757273</v>
      </c>
      <c r="N214" s="1">
        <f t="shared" si="18"/>
        <v>0.6651565633316568</v>
      </c>
      <c r="AD214" s="1">
        <f t="shared" si="19"/>
        <v>-0.6899999999999998</v>
      </c>
    </row>
    <row r="215" spans="1:30" ht="14.25">
      <c r="A215" s="4">
        <v>33.2</v>
      </c>
      <c r="B215" s="4">
        <f>EXP((B2*1)+(C2*AD215)+(D2*AD215^2)+(E2*AD215^3)+(F2*sexm)+(G2*heightn)+(H2*weightn)+(I2*AD215*weightn)+(J2*parity1)+(K2*parity2)+(L2*parity3)+(M2*AD215*parity1)+(N2*AD215*parity2)+(O2*AD215*parity3))</f>
        <v>1630.1266557601014</v>
      </c>
      <c r="C215" s="4">
        <f>EXP((B3*1)+(C3*AD215)+(D3*AD215^2)+(E3*AD215^3)+(F3*sexm)+(G3*heightn)+(H3*weightn)+(I3*AD215*weightn)+(J3*parity1)+(K3*parity2)+(L3*parity3)+(M3*AD215*parity1)+(N3*AD215*parity2)+(O3*AD215*parity3))</f>
        <v>1708.7877701575944</v>
      </c>
      <c r="D215" s="4">
        <f>EXP((B4*1)+(C4*AD215)+(D4*AD215^2)+(E4*AD215^3)+(F4*sexm)+(G4*heightn)+(H4*weightn)+(I4*AD215*weightn)+(J4*parity1)+(K4*parity2)+(L4*parity3)+(M4*AD215*parity1)+(N4*AD215*parity2)+(O4*AD215*parity3))</f>
        <v>1929.4179765465472</v>
      </c>
      <c r="E215" s="4">
        <f>EXP((B5*1)+(C5*AD215)+(D5*AD215^2)+(E5*AD215^3)+(F5*sexm)+(G5*heightn)+(H5*weightn)+(I5*AD215*weightn)+(J5*parity1)+(K5*parity2)+(L5*parity3)+(M5*AD215*parity1)+(N5*AD215*parity2)+(O5*AD215*parity3))</f>
        <v>2186.335752122409</v>
      </c>
      <c r="F215" s="4">
        <f>EXP((B6*1)+(C6*AD215)+(D6*AD215^2)+(E6*AD215^3)+(F6*sexm)+(G6*heightn)+(H6*weightn)+(I6*AD215*weightn)+(J6*parity1)+(K6*parity2)+(L6*parity3)+(M6*AD215*parity1)+(N6*AD215*parity2)+(O6*AD215*parity3))</f>
        <v>2256.87437531216</v>
      </c>
      <c r="G215" s="1">
        <v>-1</v>
      </c>
      <c r="H215" s="1"/>
      <c r="I215" s="4">
        <f t="shared" si="20"/>
        <v>33.2</v>
      </c>
      <c r="J215" s="1">
        <f aca="true" t="shared" si="21" ref="J215:J283">B215/EFW40</f>
        <v>0.48499796369048864</v>
      </c>
      <c r="K215" s="1">
        <f aca="true" t="shared" si="22" ref="K215:K283">C215/EFW40</f>
        <v>0.5084013478199383</v>
      </c>
      <c r="L215" s="1">
        <f aca="true" t="shared" si="23" ref="L215:L283">D215/EFW40</f>
        <v>0.5740436096952031</v>
      </c>
      <c r="M215" s="1">
        <f aca="true" t="shared" si="24" ref="M215:M283">E215/EFW40</f>
        <v>0.6504822088371095</v>
      </c>
      <c r="N215" s="1">
        <f aca="true" t="shared" si="25" ref="N215:N283">F215/EFW40</f>
        <v>0.6714689760233733</v>
      </c>
      <c r="AD215" s="1">
        <f aca="true" t="shared" si="26" ref="AD215:AD283">(A215-40)/10</f>
        <v>-0.6799999999999997</v>
      </c>
    </row>
    <row r="216" spans="1:30" ht="14.25">
      <c r="A216" s="4">
        <v>33.3</v>
      </c>
      <c r="B216" s="4">
        <f>EXP((B2*1)+(C2*AD216)+(D2*AD216^2)+(E2*AD216^3)+(F2*sexm)+(G2*heightn)+(H2*weightn)+(I2*AD216*weightn)+(J2*parity1)+(K2*parity2)+(L2*parity3)+(M2*AD216*parity1)+(N2*AD216*parity2)+(O2*AD216*parity3))</f>
        <v>1645.396901173003</v>
      </c>
      <c r="C216" s="4">
        <f>EXP((B3*1)+(C3*AD216)+(D3*AD216^2)+(E3*AD216^3)+(F3*sexm)+(G3*heightn)+(H3*weightn)+(I3*AD216*weightn)+(J3*parity1)+(K3*parity2)+(L3*parity3)+(M3*AD216*parity1)+(N3*AD216*parity2)+(O3*AD216*parity3))</f>
        <v>1724.8311668934575</v>
      </c>
      <c r="D216" s="4">
        <f>EXP((B4*1)+(C4*AD216)+(D4*AD216^2)+(E4*AD216^3)+(F4*sexm)+(G4*heightn)+(H4*weightn)+(I4*AD216*weightn)+(J4*parity1)+(K4*parity2)+(L4*parity3)+(M4*AD216*parity1)+(N4*AD216*parity2)+(O4*AD216*parity3))</f>
        <v>1947.7495618821881</v>
      </c>
      <c r="E216" s="4">
        <f>EXP((B5*1)+(C5*AD216)+(D5*AD216^2)+(E5*AD216^3)+(F5*sexm)+(G5*heightn)+(H5*weightn)+(I5*AD216*weightn)+(J5*parity1)+(K5*parity2)+(L5*parity3)+(M5*AD216*parity1)+(N5*AD216*parity2)+(O5*AD216*parity3))</f>
        <v>2206.9842926163374</v>
      </c>
      <c r="F216" s="4">
        <f>EXP((B6*1)+(C6*AD216)+(D6*AD216^2)+(E6*AD216^3)+(F6*sexm)+(G6*heightn)+(H6*weightn)+(I6*AD216*weightn)+(J6*parity1)+(K6*parity2)+(L6*parity3)+(M6*AD216*parity1)+(N6*AD216*parity2)+(O6*AD216*parity3))</f>
        <v>2278.143482144466</v>
      </c>
      <c r="G216" s="1">
        <v>-1</v>
      </c>
      <c r="H216" s="1"/>
      <c r="I216" s="4">
        <f aca="true" t="shared" si="27" ref="I216:I279">A216</f>
        <v>33.3</v>
      </c>
      <c r="J216" s="1">
        <f t="shared" si="21"/>
        <v>0.48954119222070247</v>
      </c>
      <c r="K216" s="1">
        <f t="shared" si="22"/>
        <v>0.5131746056033613</v>
      </c>
      <c r="L216" s="1">
        <f t="shared" si="23"/>
        <v>0.5794976531142151</v>
      </c>
      <c r="M216" s="1">
        <f t="shared" si="24"/>
        <v>0.6566255965655106</v>
      </c>
      <c r="N216" s="1">
        <f t="shared" si="25"/>
        <v>0.6777969956694135</v>
      </c>
      <c r="AD216" s="1">
        <f t="shared" si="26"/>
        <v>-0.6700000000000003</v>
      </c>
    </row>
    <row r="217" spans="1:30" ht="14.25">
      <c r="A217" s="4">
        <v>33.4</v>
      </c>
      <c r="B217" s="4">
        <f>EXP((B2*1)+(C2*AD217)+(D2*AD217^2)+(E2*AD217^3)+(F2*sexm)+(G2*heightn)+(H2*weightn)+(I2*AD217*weightn)+(J2*parity1)+(K2*parity2)+(L2*parity3)+(M2*AD217*parity1)+(N2*AD217*parity2)+(O2*AD217*parity3))</f>
        <v>1660.7071948589896</v>
      </c>
      <c r="C217" s="4">
        <f>EXP((B3*1)+(C3*AD217)+(D3*AD217^2)+(E3*AD217^3)+(F3*sexm)+(G3*heightn)+(H3*weightn)+(I3*AD217*weightn)+(J3*parity1)+(K3*parity2)+(L3*parity3)+(M3*AD217*parity1)+(N3*AD217*parity2)+(O3*AD217*parity3))</f>
        <v>1740.9154209844007</v>
      </c>
      <c r="D217" s="4">
        <f>EXP((B4*1)+(C4*AD217)+(D4*AD217^2)+(E4*AD217^3)+(F4*sexm)+(G4*heightn)+(H4*weightn)+(I4*AD217*weightn)+(J4*parity1)+(K4*parity2)+(L4*parity3)+(M4*AD217*parity1)+(N4*AD217*parity2)+(O4*AD217*parity3))</f>
        <v>1966.1349621210722</v>
      </c>
      <c r="E217" s="4">
        <f>EXP((B5*1)+(C5*AD217)+(D5*AD217^2)+(E5*AD217^3)+(F5*sexm)+(G5*heightn)+(H5*weightn)+(I5*AD217*weightn)+(J5*parity1)+(K5*parity2)+(L5*parity3)+(M5*AD217*parity1)+(N5*AD217*parity2)+(O5*AD217*parity3))</f>
        <v>2227.6907135747188</v>
      </c>
      <c r="F217" s="4">
        <f>EXP((B6*1)+(C6*AD217)+(D6*AD217^2)+(E6*AD217^3)+(F6*sexm)+(G6*heightn)+(H6*weightn)+(I6*AD217*weightn)+(J6*parity1)+(K6*parity2)+(L6*parity3)+(M6*AD217*parity1)+(N6*AD217*parity2)+(O6*AD217*parity3))</f>
        <v>2299.4628167436645</v>
      </c>
      <c r="G217" s="1">
        <v>-1</v>
      </c>
      <c r="H217" s="1"/>
      <c r="I217" s="4">
        <f t="shared" si="27"/>
        <v>33.4</v>
      </c>
      <c r="J217" s="1">
        <f t="shared" si="21"/>
        <v>0.4940963359789919</v>
      </c>
      <c r="K217" s="1">
        <f t="shared" si="22"/>
        <v>0.5179600193342658</v>
      </c>
      <c r="L217" s="1">
        <f t="shared" si="23"/>
        <v>0.5849677076317492</v>
      </c>
      <c r="M217" s="1">
        <f t="shared" si="24"/>
        <v>0.6627862049848915</v>
      </c>
      <c r="N217" s="1">
        <f t="shared" si="25"/>
        <v>0.6841399591632693</v>
      </c>
      <c r="AD217" s="1">
        <f t="shared" si="26"/>
        <v>-0.6600000000000001</v>
      </c>
    </row>
    <row r="218" spans="1:30" ht="14.25">
      <c r="A218" s="4">
        <v>33.5</v>
      </c>
      <c r="B218" s="4">
        <f>EXP((B2*1)+(C2*AD218)+(D2*AD218^2)+(E2*AD218^3)+(F2*sexm)+(G2*heightn)+(H2*weightn)+(I2*AD218*weightn)+(J2*parity1)+(K2*parity2)+(L2*parity3)+(M2*AD218*parity1)+(N2*AD218*parity2)+(O2*AD218*parity3))</f>
        <v>1676.0562705830757</v>
      </c>
      <c r="C218" s="4">
        <f>EXP((B3*1)+(C3*AD218)+(D3*AD218^2)+(E3*AD218^3)+(F3*sexm)+(G3*heightn)+(H3*weightn)+(I3*AD218*weightn)+(J3*parity1)+(K3*parity2)+(L3*parity3)+(M3*AD218*parity1)+(N3*AD218*parity2)+(O3*AD218*parity3))</f>
        <v>1757.0391033818441</v>
      </c>
      <c r="D218" s="4">
        <f>EXP((B4*1)+(C4*AD218)+(D4*AD218^2)+(E4*AD218^3)+(F4*sexm)+(G4*heightn)+(H4*weightn)+(I4*AD218*weightn)+(J4*parity1)+(K4*parity2)+(L4*parity3)+(M4*AD218*parity1)+(N4*AD218*parity2)+(O4*AD218*parity3))</f>
        <v>1984.572663557414</v>
      </c>
      <c r="E218" s="4">
        <f>EXP((B5*1)+(C5*AD218)+(D5*AD218^2)+(E5*AD218^3)+(F5*sexm)+(G5*heightn)+(H5*weightn)+(I5*AD218*weightn)+(J5*parity1)+(K5*parity2)+(L5*parity3)+(M5*AD218*parity1)+(N5*AD218*parity2)+(O5*AD218*parity3))</f>
        <v>2248.4532257622545</v>
      </c>
      <c r="F218" s="4">
        <f>EXP((B6*1)+(C6*AD218)+(D6*AD218^2)+(E6*AD218^3)+(F6*sexm)+(G6*heightn)+(H6*weightn)+(I6*AD218*weightn)+(J6*parity1)+(K6*parity2)+(L6*parity3)+(M6*AD218*parity1)+(N6*AD218*parity2)+(O6*AD218*parity3))</f>
        <v>2320.830121475291</v>
      </c>
      <c r="G218" s="1">
        <v>-1</v>
      </c>
      <c r="H218" s="1"/>
      <c r="I218" s="4">
        <f t="shared" si="27"/>
        <v>33.5</v>
      </c>
      <c r="J218" s="1">
        <f t="shared" si="21"/>
        <v>0.4986630182330415</v>
      </c>
      <c r="K218" s="1">
        <f t="shared" si="22"/>
        <v>0.522757163839768</v>
      </c>
      <c r="L218" s="1">
        <f t="shared" si="23"/>
        <v>0.5904533228875708</v>
      </c>
      <c r="M218" s="1">
        <f t="shared" si="24"/>
        <v>0.6689635017590237</v>
      </c>
      <c r="N218" s="1">
        <f t="shared" si="25"/>
        <v>0.6904971948098215</v>
      </c>
      <c r="AD218" s="1">
        <f t="shared" si="26"/>
        <v>-0.65</v>
      </c>
    </row>
    <row r="219" spans="1:30" ht="14.25">
      <c r="A219" s="4">
        <v>33.6</v>
      </c>
      <c r="B219" s="4">
        <f>EXP((B2*1)+(C2*AD219)+(D2*AD219^2)+(E2*AD219^3)+(F2*sexm)+(G2*heightn)+(H2*weightn)+(I2*AD219*weightn)+(J2*parity1)+(K2*parity2)+(L2*parity3)+(M2*AD219*parity1)+(N2*AD219*parity2)+(O2*AD219*parity3))</f>
        <v>1691.442850550013</v>
      </c>
      <c r="C219" s="4">
        <f>EXP((B3*1)+(C3*AD219)+(D3*AD219^2)+(E3*AD219^3)+(F3*sexm)+(G3*heightn)+(H3*weightn)+(I3*AD219*weightn)+(J3*parity1)+(K3*parity2)+(L3*parity3)+(M3*AD219*parity1)+(N3*AD219*parity2)+(O3*AD219*parity3))</f>
        <v>1773.200770566752</v>
      </c>
      <c r="D219" s="4">
        <f>EXP((B4*1)+(C4*AD219)+(D4*AD219^2)+(E4*AD219^3)+(F4*sexm)+(G4*heightn)+(H4*weightn)+(I4*AD219*weightn)+(J4*parity1)+(K4*parity2)+(L4*parity3)+(M4*AD219*parity1)+(N4*AD219*parity2)+(O4*AD219*parity3))</f>
        <v>2003.061135315959</v>
      </c>
      <c r="E219" s="4">
        <f>EXP((B5*1)+(C5*AD219)+(D5*AD219^2)+(E5*AD219^3)+(F5*sexm)+(G5*heightn)+(H5*weightn)+(I5*AD219*weightn)+(J5*parity1)+(K5*parity2)+(L5*parity3)+(M5*AD219*parity1)+(N5*AD219*parity2)+(O5*AD219*parity3))</f>
        <v>2269.2700191822987</v>
      </c>
      <c r="F219" s="4">
        <f>EXP((B6*1)+(C6*AD219)+(D6*AD219^2)+(E6*AD219^3)+(F6*sexm)+(G6*heightn)+(H6*weightn)+(I6*AD219*weightn)+(J6*parity1)+(K6*parity2)+(L6*parity3)+(M6*AD219*parity1)+(N6*AD219*parity2)+(O6*AD219*parity3))</f>
        <v>2342.243110169102</v>
      </c>
      <c r="G219" s="1">
        <v>-1</v>
      </c>
      <c r="H219" s="1"/>
      <c r="I219" s="4">
        <f t="shared" si="27"/>
        <v>33.6</v>
      </c>
      <c r="J219" s="1">
        <f t="shared" si="21"/>
        <v>0.5032408588111074</v>
      </c>
      <c r="K219" s="1">
        <f t="shared" si="22"/>
        <v>0.5275656096417102</v>
      </c>
      <c r="L219" s="1">
        <f t="shared" si="23"/>
        <v>0.5959540434131562</v>
      </c>
      <c r="M219" s="1">
        <f t="shared" si="24"/>
        <v>0.6751569483747282</v>
      </c>
      <c r="N219" s="1">
        <f t="shared" si="25"/>
        <v>0.6968680224239392</v>
      </c>
      <c r="AD219" s="1">
        <f t="shared" si="26"/>
        <v>-0.6399999999999999</v>
      </c>
    </row>
    <row r="220" spans="1:30" ht="14.25">
      <c r="A220" s="4">
        <v>33.7</v>
      </c>
      <c r="B220" s="4">
        <f>EXP((B2*1)+(C2*AD220)+(D2*AD220^2)+(E2*AD220^3)+(F2*sexm)+(G2*heightn)+(H2*weightn)+(I2*AD220*weightn)+(J2*parity1)+(K2*parity2)+(L2*parity3)+(M2*AD220*parity1)+(N2*AD220*parity2)+(O2*AD220*parity3))</f>
        <v>1706.865645651549</v>
      </c>
      <c r="C220" s="4">
        <f>EXP((B3*1)+(C3*AD220)+(D3*AD220^2)+(E3*AD220^3)+(F3*sexm)+(G3*heightn)+(H3*weightn)+(I3*AD220*weightn)+(J3*parity1)+(K3*parity2)+(L3*parity3)+(M3*AD220*parity1)+(N3*AD220*parity2)+(O3*AD220*parity3))</f>
        <v>1789.3989648103993</v>
      </c>
      <c r="D220" s="4">
        <f>EXP((B4*1)+(C4*AD220)+(D4*AD220^2)+(E4*AD220^3)+(F4*sexm)+(G4*heightn)+(H4*weightn)+(I4*AD220*weightn)+(J4*parity1)+(K4*parity2)+(L4*parity3)+(M4*AD220*parity1)+(N4*AD220*parity2)+(O4*AD220*parity3))</f>
        <v>2021.5988296039495</v>
      </c>
      <c r="E220" s="4">
        <f>EXP((B5*1)+(C5*AD220)+(D5*AD220^2)+(E5*AD220^3)+(F5*sexm)+(G5*heightn)+(H5*weightn)+(I5*AD220*weightn)+(J5*parity1)+(K5*parity2)+(L5*parity3)+(M5*AD220*parity1)+(N5*AD220*parity2)+(O5*AD220*parity3))</f>
        <v>2290.139263363828</v>
      </c>
      <c r="F220" s="4">
        <f>EXP((B6*1)+(C6*AD220)+(D6*AD220^2)+(E6*AD220^3)+(F6*sexm)+(G6*heightn)+(H6*weightn)+(I6*AD220*weightn)+(J6*parity1)+(K6*parity2)+(L6*parity3)+(M6*AD220*parity1)+(N6*AD220*parity2)+(O6*AD220*parity3))</f>
        <v>2363.6994684621895</v>
      </c>
      <c r="G220" s="1">
        <v>-1</v>
      </c>
      <c r="H220" s="1"/>
      <c r="I220" s="4">
        <f t="shared" si="27"/>
        <v>33.7</v>
      </c>
      <c r="J220" s="1">
        <f t="shared" si="21"/>
        <v>0.5078294741755821</v>
      </c>
      <c r="K220" s="1">
        <f t="shared" si="22"/>
        <v>0.5323849230342446</v>
      </c>
      <c r="L220" s="1">
        <f t="shared" si="23"/>
        <v>0.6014694087066584</v>
      </c>
      <c r="M220" s="1">
        <f t="shared" si="24"/>
        <v>0.6813660002272554</v>
      </c>
      <c r="N220" s="1">
        <f t="shared" si="25"/>
        <v>0.7032517534325636</v>
      </c>
      <c r="AD220" s="1">
        <f t="shared" si="26"/>
        <v>-0.6299999999999997</v>
      </c>
    </row>
    <row r="221" spans="1:30" ht="14.25">
      <c r="A221" s="4">
        <v>33.8</v>
      </c>
      <c r="B221" s="4">
        <f>EXP((B2*1)+(C2*AD221)+(D2*AD221^2)+(E2*AD221^3)+(F2*sexm)+(G2*heightn)+(H2*weightn)+(I2*AD221*weightn)+(J2*parity1)+(K2*parity2)+(L2*parity3)+(M2*AD221*parity1)+(N2*AD221*parity2)+(O2*AD221*parity3))</f>
        <v>1722.3233557173485</v>
      </c>
      <c r="C221" s="4">
        <f>EXP((B3*1)+(C3*AD221)+(D3*AD221^2)+(E3*AD221^3)+(F3*sexm)+(G3*heightn)+(H3*weightn)+(I3*AD221*weightn)+(J3*parity1)+(K3*parity2)+(L3*parity3)+(M3*AD221*parity1)+(N3*AD221*parity2)+(O3*AD221*parity3))</f>
        <v>1805.6322144402006</v>
      </c>
      <c r="D221" s="4">
        <f>EXP((B4*1)+(C4*AD221)+(D4*AD221^2)+(E4*AD221^3)+(F4*sexm)+(G4*heightn)+(H4*weightn)+(I4*AD221*weightn)+(J4*parity1)+(K4*parity2)+(L4*parity3)+(M4*AD221*parity1)+(N4*AD221*parity2)+(O4*AD221*parity3))</f>
        <v>2040.1841819687675</v>
      </c>
      <c r="E221" s="4">
        <f>EXP((B5*1)+(C5*AD221)+(D5*AD221^2)+(E5*AD221^3)+(F5*sexm)+(G5*heightn)+(H5*weightn)+(I5*AD221*weightn)+(J5*parity1)+(K5*parity2)+(L5*parity3)+(M5*AD221*parity1)+(N5*AD221*parity2)+(O5*AD221*parity3))</f>
        <v>2311.0591076554756</v>
      </c>
      <c r="F221" s="4">
        <f>EXP((B6*1)+(C6*AD221)+(D6*AD221^2)+(E6*AD221^3)+(F6*sexm)+(G6*heightn)+(H6*weightn)+(I6*AD221*weightn)+(J6*parity1)+(K6*parity2)+(L6*parity3)+(M6*AD221*parity1)+(N6*AD221*parity2)+(O6*AD221*parity3))</f>
        <v>2385.1968541538026</v>
      </c>
      <c r="G221" s="1">
        <v>-1</v>
      </c>
      <c r="H221" s="1"/>
      <c r="I221" s="4">
        <f t="shared" si="27"/>
        <v>33.8</v>
      </c>
      <c r="J221" s="1">
        <f t="shared" si="21"/>
        <v>0.5124284774976492</v>
      </c>
      <c r="K221" s="1">
        <f t="shared" si="22"/>
        <v>0.537214666162923</v>
      </c>
      <c r="L221" s="1">
        <f t="shared" si="23"/>
        <v>0.6069989533095617</v>
      </c>
      <c r="M221" s="1">
        <f t="shared" si="24"/>
        <v>0.687590106707767</v>
      </c>
      <c r="N221" s="1">
        <f t="shared" si="25"/>
        <v>0.7096476909802751</v>
      </c>
      <c r="AD221" s="1">
        <f t="shared" si="26"/>
        <v>-0.6200000000000003</v>
      </c>
    </row>
    <row r="222" spans="1:30" ht="14.25">
      <c r="A222" s="4">
        <v>33.9</v>
      </c>
      <c r="B222" s="4">
        <f>EXP((B2*1)+(C2*AD222)+(D2*AD222^2)+(E2*AD222^3)+(F2*sexm)+(G2*heightn)+(H2*weightn)+(I2*AD222*weightn)+(J2*parity1)+(K2*parity2)+(L2*parity3)+(M2*AD222*parity1)+(N2*AD222*parity2)+(O2*AD222*parity3))</f>
        <v>1737.8146697695984</v>
      </c>
      <c r="C222" s="4">
        <f>EXP((B3*1)+(C3*AD222)+(D3*AD222^2)+(E3*AD222^3)+(F3*sexm)+(G3*heightn)+(H3*weightn)+(I3*AD222*weightn)+(J3*parity1)+(K3*parity2)+(L3*parity3)+(M3*AD222*parity1)+(N3*AD222*parity2)+(O3*AD222*parity3))</f>
        <v>1821.8990341104275</v>
      </c>
      <c r="D222" s="4">
        <f>EXP((B4*1)+(C4*AD222)+(D4*AD222^2)+(E4*AD222^3)+(F4*sexm)+(G4*heightn)+(H4*weightn)+(I4*AD222*weightn)+(J4*parity1)+(K4*parity2)+(L4*parity3)+(M4*AD222*parity1)+(N4*AD222*parity2)+(O4*AD222*parity3))</f>
        <v>2058.815611561183</v>
      </c>
      <c r="E222" s="4">
        <f>EXP((B5*1)+(C5*AD222)+(D5*AD222^2)+(E5*AD222^3)+(F5*sexm)+(G5*heightn)+(H5*weightn)+(I5*AD222*weightn)+(J5*parity1)+(K5*parity2)+(L5*parity3)+(M5*AD222*parity1)+(N5*AD222*parity2)+(O5*AD222*parity3))</f>
        <v>2332.0276815267002</v>
      </c>
      <c r="F222" s="4">
        <f>EXP((B6*1)+(C6*AD222)+(D6*AD222^2)+(E6*AD222^3)+(F6*sexm)+(G6*heightn)+(H6*weightn)+(I6*AD222*weightn)+(J6*parity1)+(K6*parity2)+(L6*parity3)+(M6*AD222*parity1)+(N6*AD222*parity2)+(O6*AD222*parity3))</f>
        <v>2406.732897571856</v>
      </c>
      <c r="G222" s="1">
        <v>-1</v>
      </c>
      <c r="H222" s="1"/>
      <c r="I222" s="4">
        <f t="shared" si="27"/>
        <v>33.9</v>
      </c>
      <c r="J222" s="1">
        <f t="shared" si="21"/>
        <v>0.5170374787330334</v>
      </c>
      <c r="K222" s="1">
        <f t="shared" si="22"/>
        <v>0.5420543971052416</v>
      </c>
      <c r="L222" s="1">
        <f t="shared" si="23"/>
        <v>0.6125422068850028</v>
      </c>
      <c r="M222" s="1">
        <f t="shared" si="24"/>
        <v>0.6938287112929399</v>
      </c>
      <c r="N222" s="1">
        <f t="shared" si="25"/>
        <v>0.7160551300383374</v>
      </c>
      <c r="AD222" s="1">
        <f t="shared" si="26"/>
        <v>-0.6100000000000001</v>
      </c>
    </row>
    <row r="223" spans="1:30" ht="14.25">
      <c r="A223" s="4">
        <v>34</v>
      </c>
      <c r="B223" s="4">
        <f>EXP((B2*1)+(C2*AD223)+(D2*AD223^2)+(E2*AD223^3)+(F2*sexm)+(G2*heightn)+(H2*weightn)+(I2*AD223*weightn)+(J2*parity1)+(K2*parity2)+(L2*parity3)+(M2*AD223*parity1)+(N2*AD223*parity2)+(O2*AD223*parity3))</f>
        <v>1753.3382662811068</v>
      </c>
      <c r="C223" s="4">
        <f>EXP((B3*1)+(C3*AD223)+(D3*AD223^2)+(E3*AD223^3)+(F3*sexm)+(G3*heightn)+(H3*weightn)+(I3*AD223*weightn)+(J3*parity1)+(K3*parity2)+(L3*parity3)+(M3*AD223*parity1)+(N3*AD223*parity2)+(O3*AD223*parity3))</f>
        <v>1838.1979250777597</v>
      </c>
      <c r="D223" s="4">
        <f>EXP((B4*1)+(C4*AD223)+(D4*AD223^2)+(E4*AD223^3)+(F4*sexm)+(G4*heightn)+(H4*weightn)+(I4*AD223*weightn)+(J4*parity1)+(K4*parity2)+(L4*parity3)+(M4*AD223*parity1)+(N4*AD223*parity2)+(O4*AD223*parity3))</f>
        <v>2077.4915214040693</v>
      </c>
      <c r="E223" s="4">
        <f>EXP((B5*1)+(C5*AD223)+(D5*AD223^2)+(E5*AD223^3)+(F5*sexm)+(G5*heightn)+(H5*weightn)+(I5*AD223*weightn)+(J5*parity1)+(K5*parity2)+(L5*parity3)+(M5*AD223*parity1)+(N5*AD223*parity2)+(O5*AD223*parity3))</f>
        <v>2353.043094875821</v>
      </c>
      <c r="F223" s="4">
        <f>EXP((B6*1)+(C6*AD223)+(D6*AD223^2)+(E6*AD223^3)+(F6*sexm)+(G6*heightn)+(H6*weightn)+(I6*AD223*weightn)+(J6*parity1)+(K6*parity2)+(L6*parity3)+(M6*AD223*parity1)+(N6*AD223*parity2)+(O6*AD223*parity3))</f>
        <v>2428.3052019510715</v>
      </c>
      <c r="G223" s="1">
        <v>-1</v>
      </c>
      <c r="H223" s="1"/>
      <c r="I223" s="4">
        <f t="shared" si="27"/>
        <v>34</v>
      </c>
      <c r="J223" s="1">
        <f t="shared" si="21"/>
        <v>0.5216560846987911</v>
      </c>
      <c r="K223" s="1">
        <f t="shared" si="22"/>
        <v>0.5469036699526226</v>
      </c>
      <c r="L223" s="1">
        <f t="shared" si="23"/>
        <v>0.6180986942977208</v>
      </c>
      <c r="M223" s="1">
        <f t="shared" si="24"/>
        <v>0.7000812516366134</v>
      </c>
      <c r="N223" s="1">
        <f t="shared" si="25"/>
        <v>0.7224733575172032</v>
      </c>
      <c r="AD223" s="1">
        <f t="shared" si="26"/>
        <v>-0.6</v>
      </c>
    </row>
    <row r="224" spans="1:30" ht="14.25">
      <c r="A224" s="4">
        <v>34.1</v>
      </c>
      <c r="B224" s="4">
        <f>EXP((B2*1)+(C2*AD224)+(D2*AD224^2)+(E2*AD224^3)+(F2*sexm)+(G2*heightn)+(H2*weightn)+(I2*AD224*weightn)+(J2*parity1)+(K2*parity2)+(L2*parity3)+(M2*AD224*parity1)+(N2*AD224*parity2)+(O2*AD224*parity3))</f>
        <v>1768.8928134368875</v>
      </c>
      <c r="C224" s="4">
        <f>EXP((B3*1)+(C3*AD224)+(D3*AD224^2)+(E3*AD224^3)+(F3*sexm)+(G3*heightn)+(H3*weightn)+(I3*AD224*weightn)+(J3*parity1)+(K3*parity2)+(L3*parity3)+(M3*AD224*parity1)+(N3*AD224*parity2)+(O3*AD224*parity3))</f>
        <v>1854.5273754816085</v>
      </c>
      <c r="D224" s="4">
        <f>EXP((B4*1)+(C4*AD224)+(D4*AD224^2)+(E4*AD224^3)+(F4*sexm)+(G4*heightn)+(H4*weightn)+(I4*AD224*weightn)+(J4*parity1)+(K4*parity2)+(L4*parity3)+(M4*AD224*parity1)+(N4*AD224*parity2)+(O4*AD224*parity3))</f>
        <v>2096.2102986666423</v>
      </c>
      <c r="E224" s="4">
        <f>EXP((B5*1)+(C5*AD224)+(D5*AD224^2)+(E5*AD224^3)+(F5*sexm)+(G5*heightn)+(H5*weightn)+(I5*AD224*weightn)+(J5*parity1)+(K5*parity2)+(L5*parity3)+(M5*AD224*parity1)+(N5*AD224*parity2)+(O5*AD224*parity3))</f>
        <v>2374.1034383449933</v>
      </c>
      <c r="F224" s="4">
        <f>EXP((B6*1)+(C6*AD224)+(D6*AD224^2)+(E6*AD224^3)+(F6*sexm)+(G6*heightn)+(H6*weightn)+(I6*AD224*weightn)+(J6*parity1)+(K6*parity2)+(L6*parity3)+(M6*AD224*parity1)+(N6*AD224*parity2)+(O6*AD224*parity3))</f>
        <v>2449.9113438226495</v>
      </c>
      <c r="G224" s="1">
        <v>-1</v>
      </c>
      <c r="H224" s="1"/>
      <c r="I224" s="4">
        <f t="shared" si="27"/>
        <v>34.1</v>
      </c>
      <c r="J224" s="1">
        <f t="shared" si="21"/>
        <v>0.5262838991511373</v>
      </c>
      <c r="K224" s="1">
        <f t="shared" si="22"/>
        <v>0.551762034893817</v>
      </c>
      <c r="L224" s="1">
        <f t="shared" si="23"/>
        <v>0.6236679356956479</v>
      </c>
      <c r="M224" s="1">
        <f t="shared" si="24"/>
        <v>0.706347159663501</v>
      </c>
      <c r="N224" s="1">
        <f t="shared" si="25"/>
        <v>0.7289016523824491</v>
      </c>
      <c r="AD224" s="1">
        <f t="shared" si="26"/>
        <v>-0.5899999999999999</v>
      </c>
    </row>
    <row r="225" spans="1:30" ht="14.25">
      <c r="A225" s="4">
        <v>34.2</v>
      </c>
      <c r="B225" s="4">
        <f>EXP((B2*1)+(C2*AD225)+(D2*AD225^2)+(E2*AD225^3)+(F2*sexm)+(G2*heightn)+(H2*weightn)+(I2*AD225*weightn)+(J2*parity1)+(K2*parity2)+(L2*parity3)+(M2*AD225*parity1)+(N2*AD225*parity2)+(O2*AD225*parity3))</f>
        <v>1784.4769693990856</v>
      </c>
      <c r="C225" s="4">
        <f>EXP((B3*1)+(C3*AD225)+(D3*AD225^2)+(E3*AD225^3)+(F3*sexm)+(G3*heightn)+(H3*weightn)+(I3*AD225*weightn)+(J3*parity1)+(K3*parity2)+(L3*parity3)+(M3*AD225*parity1)+(N3*AD225*parity2)+(O3*AD225*parity3))</f>
        <v>1870.8858606290687</v>
      </c>
      <c r="D225" s="4">
        <f>EXP((B4*1)+(C4*AD225)+(D4*AD225^2)+(E4*AD225^3)+(F4*sexm)+(G4*heightn)+(H4*weightn)+(I4*AD225*weightn)+(J4*parity1)+(K4*parity2)+(L4*parity3)+(M4*AD225*parity1)+(N4*AD225*parity2)+(O4*AD225*parity3))</f>
        <v>2114.97031494398</v>
      </c>
      <c r="E225" s="4">
        <f>EXP((B5*1)+(C5*AD225)+(D5*AD225^2)+(E5*AD225^3)+(F5*sexm)+(G5*heightn)+(H5*weightn)+(I5*AD225*weightn)+(J5*parity1)+(K5*parity2)+(L5*parity3)+(M5*AD225*parity1)+(N5*AD225*parity2)+(O5*AD225*parity3))</f>
        <v>2395.2067836419633</v>
      </c>
      <c r="F225" s="4">
        <f>EXP((B6*1)+(C6*AD225)+(D6*AD225^2)+(E6*AD225^3)+(F6*sexm)+(G6*heightn)+(H6*weightn)+(I6*AD225*weightn)+(J6*parity1)+(K6*parity2)+(L6*parity3)+(M6*AD225*parity1)+(N6*AD225*parity2)+(O6*AD225*parity3))</f>
        <v>2471.5488734154956</v>
      </c>
      <c r="G225" s="1">
        <v>-1</v>
      </c>
      <c r="H225" s="1"/>
      <c r="I225" s="4">
        <f t="shared" si="27"/>
        <v>34.2</v>
      </c>
      <c r="J225" s="1">
        <f t="shared" si="21"/>
        <v>0.5309205228642664</v>
      </c>
      <c r="K225" s="1">
        <f t="shared" si="22"/>
        <v>0.5566290382996842</v>
      </c>
      <c r="L225" s="1">
        <f t="shared" si="23"/>
        <v>0.6292494465930738</v>
      </c>
      <c r="M225" s="1">
        <f t="shared" si="24"/>
        <v>0.7126258616649203</v>
      </c>
      <c r="N225" s="1">
        <f t="shared" si="25"/>
        <v>0.73533928577415</v>
      </c>
      <c r="AD225" s="1">
        <f t="shared" si="26"/>
        <v>-0.5799999999999997</v>
      </c>
    </row>
    <row r="226" spans="1:30" ht="14.25">
      <c r="A226" s="4">
        <v>34.3</v>
      </c>
      <c r="B226" s="4">
        <f>EXP((B2*1)+(C2*AD226)+(D2*AD226^2)+(E2*AD226^3)+(F2*sexm)+(G2*heightn)+(H2*weightn)+(I2*AD226*weightn)+(J2*parity1)+(K2*parity2)+(L2*parity3)+(M2*AD226*parity1)+(N2*AD226*parity2)+(O2*AD226*parity3))</f>
        <v>1800.089382575179</v>
      </c>
      <c r="C226" s="4">
        <f>EXP((B3*1)+(C3*AD226)+(D3*AD226^2)+(E3*AD226^3)+(F3*sexm)+(G3*heightn)+(H3*weightn)+(I3*AD226*weightn)+(J3*parity1)+(K3*parity2)+(L3*parity3)+(M3*AD226*parity1)+(N3*AD226*parity2)+(O3*AD226*parity3))</f>
        <v>1887.2718432844804</v>
      </c>
      <c r="D226" s="4">
        <f>EXP((B4*1)+(C4*AD226)+(D4*AD226^2)+(E4*AD226^3)+(F4*sexm)+(G4*heightn)+(H4*weightn)+(I4*AD226*weightn)+(J4*parity1)+(K4*parity2)+(L4*parity3)+(M4*AD226*parity1)+(N4*AD226*parity2)+(O4*AD226*parity3))</f>
        <v>2133.769926541929</v>
      </c>
      <c r="E226" s="4">
        <f>EXP((B5*1)+(C5*AD226)+(D5*AD226^2)+(E5*AD226^3)+(F5*sexm)+(G5*heightn)+(H5*weightn)+(I5*AD226*weightn)+(J5*parity1)+(K5*parity2)+(L5*parity3)+(M5*AD226*parity1)+(N5*AD226*parity2)+(O5*AD226*parity3))</f>
        <v>2416.3511838685404</v>
      </c>
      <c r="F226" s="4">
        <f>EXP((B6*1)+(C6*AD226)+(D6*AD226^2)+(E6*AD226^3)+(F6*sexm)+(G6*heightn)+(H6*weightn)+(I6*AD226*weightn)+(J6*parity1)+(K6*parity2)+(L6*parity3)+(M6*AD226*parity1)+(N6*AD226*parity2)+(O6*AD226*parity3))</f>
        <v>2493.215315068823</v>
      </c>
      <c r="G226" s="1">
        <v>-1</v>
      </c>
      <c r="H226" s="1"/>
      <c r="I226" s="4">
        <f t="shared" si="27"/>
        <v>34.3</v>
      </c>
      <c r="J226" s="1">
        <f t="shared" si="21"/>
        <v>0.5355655537101481</v>
      </c>
      <c r="K226" s="1">
        <f t="shared" si="22"/>
        <v>0.5615042228093423</v>
      </c>
      <c r="L226" s="1">
        <f t="shared" si="23"/>
        <v>0.6348427379554102</v>
      </c>
      <c r="M226" s="1">
        <f t="shared" si="24"/>
        <v>0.7189167783965191</v>
      </c>
      <c r="N226" s="1">
        <f t="shared" si="25"/>
        <v>0.7417855211296371</v>
      </c>
      <c r="AD226" s="1">
        <f t="shared" si="26"/>
        <v>-0.5700000000000003</v>
      </c>
    </row>
    <row r="227" spans="1:30" ht="14.25">
      <c r="A227" s="4">
        <v>34.4</v>
      </c>
      <c r="B227" s="4">
        <f>EXP((B2*1)+(C2*AD227)+(D2*AD227^2)+(E2*AD227^3)+(F2*sexm)+(G2*heightn)+(H2*weightn)+(I2*AD227*weightn)+(J2*parity1)+(K2*parity2)+(L2*parity3)+(M2*AD227*parity1)+(N2*AD227*parity2)+(O2*AD227*parity3))</f>
        <v>1815.728691889365</v>
      </c>
      <c r="C227" s="4">
        <f>EXP((B3*1)+(C3*AD227)+(D3*AD227^2)+(E3*AD227^3)+(F3*sexm)+(G3*heightn)+(H3*weightn)+(I3*AD227*weightn)+(J3*parity1)+(K3*parity2)+(L3*parity3)+(M3*AD227*parity1)+(N3*AD227*parity2)+(O3*AD227*parity3))</f>
        <v>1903.6837739634088</v>
      </c>
      <c r="D227" s="4">
        <f>EXP((B4*1)+(C4*AD227)+(D4*AD227^2)+(E4*AD227^3)+(F4*sexm)+(G4*heightn)+(H4*weightn)+(I4*AD227*weightn)+(J4*parity1)+(K4*parity2)+(L4*parity3)+(M4*AD227*parity1)+(N4*AD227*parity2)+(O4*AD227*parity3))</f>
        <v>2152.607474767091</v>
      </c>
      <c r="E227" s="4">
        <f>EXP((B5*1)+(C5*AD227)+(D5*AD227^2)+(E5*AD227^3)+(F5*sexm)+(G5*heightn)+(H5*weightn)+(I5*AD227*weightn)+(J5*parity1)+(K5*parity2)+(L5*parity3)+(M5*AD227*parity1)+(N5*AD227*parity2)+(O5*AD227*parity3))</f>
        <v>2437.534673855714</v>
      </c>
      <c r="F227" s="4">
        <f>EXP((B6*1)+(C6*AD227)+(D6*AD227^2)+(E6*AD227^3)+(F6*sexm)+(G6*heightn)+(H6*weightn)+(I6*AD227*weightn)+(J6*parity1)+(K6*parity2)+(L6*parity3)+(M6*AD227*parity1)+(N6*AD227*parity2)+(O6*AD227*parity3))</f>
        <v>2514.9081676562005</v>
      </c>
      <c r="G227" s="1">
        <v>-1</v>
      </c>
      <c r="H227" s="1"/>
      <c r="I227" s="4">
        <f t="shared" si="27"/>
        <v>34.4</v>
      </c>
      <c r="J227" s="1">
        <f t="shared" si="21"/>
        <v>0.5402185867392714</v>
      </c>
      <c r="K227" s="1">
        <f t="shared" si="22"/>
        <v>0.5663871274176338</v>
      </c>
      <c r="L227" s="1">
        <f t="shared" si="23"/>
        <v>0.6404473162854694</v>
      </c>
      <c r="M227" s="1">
        <f t="shared" si="24"/>
        <v>0.7252193251779817</v>
      </c>
      <c r="N227" s="1">
        <f t="shared" si="25"/>
        <v>0.7482396143096607</v>
      </c>
      <c r="AD227" s="1">
        <f t="shared" si="26"/>
        <v>-0.5600000000000002</v>
      </c>
    </row>
    <row r="228" spans="1:30" ht="14.25">
      <c r="A228" s="4">
        <v>34.5</v>
      </c>
      <c r="B228" s="4">
        <f>EXP((B2*1)+(C2*AD228)+(D2*AD228^2)+(E2*AD228^3)+(F2*sexm)+(G2*heightn)+(H2*weightn)+(I2*AD228*weightn)+(J2*parity1)+(K2*parity2)+(L2*parity3)+(M2*AD228*parity1)+(N2*AD228*parity2)+(O2*AD228*parity3))</f>
        <v>1831.393527057012</v>
      </c>
      <c r="C228" s="4">
        <f>EXP((B3*1)+(C3*AD228)+(D3*AD228^2)+(E3*AD228^3)+(F3*sexm)+(G3*heightn)+(H3*weightn)+(I3*AD228*weightn)+(J3*parity1)+(K3*parity2)+(L3*parity3)+(M3*AD228*parity1)+(N3*AD228*parity2)+(O3*AD228*parity3))</f>
        <v>1920.1200912310815</v>
      </c>
      <c r="D228" s="4">
        <f>EXP((B4*1)+(C4*AD228)+(D4*AD228^2)+(E4*AD228^3)+(F4*sexm)+(G4*heightn)+(H4*weightn)+(I4*AD228*weightn)+(J4*parity1)+(K4*parity2)+(L4*parity3)+(M4*AD228*parity1)+(N4*AD228*parity2)+(O4*AD228*parity3))</f>
        <v>2171.4812862220233</v>
      </c>
      <c r="E228" s="4">
        <f>EXP((B5*1)+(C5*AD228)+(D5*AD228^2)+(E5*AD228^3)+(F5*sexm)+(G5*heightn)+(H5*weightn)+(I5*AD228*weightn)+(J5*parity1)+(K5*parity2)+(L5*parity3)+(M5*AD228*parity1)+(N5*AD228*parity2)+(O5*AD228*parity3))</f>
        <v>2458.7552705052685</v>
      </c>
      <c r="F228" s="4">
        <f>EXP((B6*1)+(C6*AD228)+(D6*AD228^2)+(E6*AD228^3)+(F6*sexm)+(G6*heightn)+(H6*weightn)+(I6*AD228*weightn)+(J6*parity1)+(K6*parity2)+(L6*parity3)+(M6*AD228*parity1)+(N6*AD228*parity2)+(O6*AD228*parity3))</f>
        <v>2536.6249050208135</v>
      </c>
      <c r="G228" s="1">
        <v>-1</v>
      </c>
      <c r="H228" s="1"/>
      <c r="I228" s="4">
        <f t="shared" si="27"/>
        <v>34.5</v>
      </c>
      <c r="J228" s="1">
        <f t="shared" si="21"/>
        <v>0.5448792142622987</v>
      </c>
      <c r="K228" s="1">
        <f t="shared" si="22"/>
        <v>0.571277287563917</v>
      </c>
      <c r="L228" s="1">
        <f t="shared" si="23"/>
        <v>0.6460626837112919</v>
      </c>
      <c r="M228" s="1">
        <f t="shared" si="24"/>
        <v>0.731532911994665</v>
      </c>
      <c r="N228" s="1">
        <f t="shared" si="25"/>
        <v>0.7547008137278908</v>
      </c>
      <c r="AD228" s="1">
        <f t="shared" si="26"/>
        <v>-0.55</v>
      </c>
    </row>
    <row r="229" spans="1:30" ht="14.25">
      <c r="A229" s="4">
        <v>34.6</v>
      </c>
      <c r="B229" s="4">
        <f>EXP((B2*1)+(C2*AD229)+(D2*AD229^2)+(E2*AD229^3)+(F2*sexm)+(G2*heightn)+(H2*weightn)+(I2*AD229*weightn)+(J2*parity1)+(K2*parity2)+(L2*parity3)+(M2*AD229*parity1)+(N2*AD229*parity2)+(O2*AD229*parity3))</f>
        <v>1847.0825088620982</v>
      </c>
      <c r="C229" s="4">
        <f>EXP((B3*1)+(C3*AD229)+(D3*AD229^2)+(E3*AD229^3)+(F3*sexm)+(G3*heightn)+(H3*weightn)+(I3*AD229*weightn)+(J3*parity1)+(K3*parity2)+(L3*parity3)+(M3*AD229*parity1)+(N3*AD229*parity2)+(O3*AD229*parity3))</f>
        <v>1936.5792220050455</v>
      </c>
      <c r="D229" s="4">
        <f>EXP((B4*1)+(C4*AD229)+(D4*AD229^2)+(E4*AD229^3)+(F4*sexm)+(G4*heightn)+(H4*weightn)+(I4*AD229*weightn)+(J4*parity1)+(K4*parity2)+(L4*parity3)+(M4*AD229*parity1)+(N4*AD229*parity2)+(O4*AD229*parity3))</f>
        <v>2190.3896731054</v>
      </c>
      <c r="E229" s="4">
        <f>EXP((B5*1)+(C5*AD229)+(D5*AD229^2)+(E5*AD229^3)+(F5*sexm)+(G5*heightn)+(H5*weightn)+(I5*AD229*weightn)+(J5*parity1)+(K5*parity2)+(L5*parity3)+(M5*AD229*parity1)+(N5*AD229*parity2)+(O5*AD229*parity3))</f>
        <v>2480.0109731378566</v>
      </c>
      <c r="F229" s="4">
        <f>EXP((B6*1)+(C6*AD229)+(D6*AD229^2)+(E6*AD229^3)+(F6*sexm)+(G6*heightn)+(H6*weightn)+(I6*AD229*weightn)+(J6*parity1)+(K6*parity2)+(L6*parity3)+(M6*AD229*parity1)+(N6*AD229*parity2)+(O6*AD229*parity3))</f>
        <v>2558.362976421973</v>
      </c>
      <c r="G229" s="1">
        <v>-1</v>
      </c>
      <c r="H229" s="1"/>
      <c r="I229" s="4">
        <f t="shared" si="27"/>
        <v>34.6</v>
      </c>
      <c r="J229" s="1">
        <f t="shared" si="21"/>
        <v>0.5495470259326108</v>
      </c>
      <c r="K229" s="1">
        <f t="shared" si="22"/>
        <v>0.5761742352221134</v>
      </c>
      <c r="L229" s="1">
        <f t="shared" si="23"/>
        <v>0.6516883380754516</v>
      </c>
      <c r="M229" s="1">
        <f t="shared" si="24"/>
        <v>0.7378569436011594</v>
      </c>
      <c r="N229" s="1">
        <f t="shared" si="25"/>
        <v>0.7611683604837622</v>
      </c>
      <c r="AD229" s="1">
        <f t="shared" si="26"/>
        <v>-0.5399999999999998</v>
      </c>
    </row>
    <row r="230" spans="1:30" ht="14.25">
      <c r="A230" s="4">
        <v>34.7</v>
      </c>
      <c r="B230" s="4">
        <f>EXP((B2*1)+(C2*AD230)+(D2*AD230^2)+(E2*AD230^3)+(F2*sexm)+(G2*heightn)+(H2*weightn)+(I2*AD230*weightn)+(J2*parity1)+(K2*parity2)+(L2*parity3)+(M2*AD230*parity1)+(N2*AD230*parity2)+(O2*AD230*parity3))</f>
        <v>1862.7942494375643</v>
      </c>
      <c r="C230" s="4">
        <f>EXP((B3*1)+(C3*AD230)+(D3*AD230^2)+(E3*AD230^3)+(F3*sexm)+(G3*heightn)+(H3*weightn)+(I3*AD230*weightn)+(J3*parity1)+(K3*parity2)+(L3*parity3)+(M3*AD230*parity1)+(N3*AD230*parity2)+(O3*AD230*parity3))</f>
        <v>1953.059581862059</v>
      </c>
      <c r="D230" s="4">
        <f>EXP((B4*1)+(C4*AD230)+(D4*AD230^2)+(E4*AD230^3)+(F4*sexm)+(G4*heightn)+(H4*weightn)+(I4*AD230*weightn)+(J4*parity1)+(K4*parity2)+(L4*parity3)+(M4*AD230*parity1)+(N4*AD230*parity2)+(O4*AD230*parity3))</f>
        <v>2209.3309335171266</v>
      </c>
      <c r="E230" s="4">
        <f>EXP((B5*1)+(C5*AD230)+(D5*AD230^2)+(E5*AD230^3)+(F5*sexm)+(G5*heightn)+(H5*weightn)+(I5*AD230*weightn)+(J5*parity1)+(K5*parity2)+(L5*parity3)+(M5*AD230*parity1)+(N5*AD230*parity2)+(O5*AD230*parity3))</f>
        <v>2501.2997638474208</v>
      </c>
      <c r="F230" s="4">
        <f>EXP((B6*1)+(C6*AD230)+(D6*AD230^2)+(E6*AD230^3)+(F6*sexm)+(G6*heightn)+(H6*weightn)+(I6*AD230*weightn)+(J6*parity1)+(K6*parity2)+(L6*parity3)+(M6*AD230*parity1)+(N6*AD230*parity2)+(O6*AD230*parity3))</f>
        <v>2580.1198069927414</v>
      </c>
      <c r="G230" s="1">
        <v>-1</v>
      </c>
      <c r="H230" s="1"/>
      <c r="I230" s="4">
        <f t="shared" si="27"/>
        <v>34.7</v>
      </c>
      <c r="J230" s="1">
        <f t="shared" si="21"/>
        <v>0.5542216088297177</v>
      </c>
      <c r="K230" s="1">
        <f t="shared" si="22"/>
        <v>0.5810774989920142</v>
      </c>
      <c r="L230" s="1">
        <f t="shared" si="23"/>
        <v>0.6573237730258328</v>
      </c>
      <c r="M230" s="1">
        <f t="shared" si="24"/>
        <v>0.7441908196267355</v>
      </c>
      <c r="N230" s="1">
        <f t="shared" si="25"/>
        <v>0.7676414884986289</v>
      </c>
      <c r="AD230" s="1">
        <f t="shared" si="26"/>
        <v>-0.5299999999999997</v>
      </c>
    </row>
    <row r="231" spans="1:30" ht="14.25">
      <c r="A231" s="4">
        <v>34.8</v>
      </c>
      <c r="B231" s="4">
        <f>EXP((B2*1)+(C2*AD231)+(D2*AD231^2)+(E2*AD231^3)+(F2*sexm)+(G2*heightn)+(H2*weightn)+(I2*AD231*weightn)+(J2*parity1)+(K2*parity2)+(L2*parity3)+(M2*AD231*parity1)+(N2*AD231*parity2)+(O2*AD231*parity3))</f>
        <v>1878.5273525484304</v>
      </c>
      <c r="C231" s="4">
        <f>EXP((B3*1)+(C3*AD231)+(D3*AD231^2)+(E3*AD231^3)+(F3*sexm)+(G3*heightn)+(H3*weightn)+(I3*AD231*weightn)+(J3*parity1)+(K3*parity2)+(L3*parity3)+(M3*AD231*parity1)+(N3*AD231*parity2)+(O3*AD231*parity3))</f>
        <v>1969.559575349037</v>
      </c>
      <c r="D231" s="4">
        <f>EXP((B4*1)+(C4*AD231)+(D4*AD231^2)+(E4*AD231^3)+(F4*sexm)+(G4*heightn)+(H4*weightn)+(I4*AD231*weightn)+(J4*parity1)+(K4*parity2)+(L4*parity3)+(M4*AD231*parity1)+(N4*AD231*parity2)+(O4*AD231*parity3))</f>
        <v>2228.3033517683243</v>
      </c>
      <c r="E231" s="4">
        <f>EXP((B5*1)+(C5*AD231)+(D5*AD231^2)+(E5*AD231^3)+(F5*sexm)+(G5*heightn)+(H5*weightn)+(I5*AD231*weightn)+(J5*parity1)+(K5*parity2)+(L5*parity3)+(M5*AD231*parity1)+(N5*AD231*parity2)+(O5*AD231*parity3))</f>
        <v>2522.619607861829</v>
      </c>
      <c r="F231" s="4">
        <f>EXP((B6*1)+(C6*AD231)+(D6*AD231^2)+(E6*AD231^3)+(F6*sexm)+(G6*heightn)+(H6*weightn)+(I6*AD231*weightn)+(J6*parity1)+(K6*parity2)+(L6*parity3)+(M6*AD231*parity1)+(N6*AD231*parity2)+(O6*AD231*parity3))</f>
        <v>2601.8927982085634</v>
      </c>
      <c r="G231" s="1">
        <v>-1</v>
      </c>
      <c r="H231" s="1"/>
      <c r="I231" s="4">
        <f t="shared" si="27"/>
        <v>34.8</v>
      </c>
      <c r="J231" s="1">
        <f t="shared" si="21"/>
        <v>0.5589025475434919</v>
      </c>
      <c r="K231" s="1">
        <f t="shared" si="22"/>
        <v>0.5859866041917935</v>
      </c>
      <c r="L231" s="1">
        <f t="shared" si="23"/>
        <v>0.6629684781078589</v>
      </c>
      <c r="M231" s="1">
        <f t="shared" si="24"/>
        <v>0.7505339346826423</v>
      </c>
      <c r="N231" s="1">
        <f t="shared" si="25"/>
        <v>0.7741194246551912</v>
      </c>
      <c r="AD231" s="1">
        <f t="shared" si="26"/>
        <v>-0.5200000000000002</v>
      </c>
    </row>
    <row r="232" spans="1:30" ht="14.25">
      <c r="A232" s="4">
        <v>34.9</v>
      </c>
      <c r="B232" s="4">
        <f>EXP((B2*1)+(C2*AD232)+(D2*AD232^2)+(E2*AD232^3)+(F2*sexm)+(G2*heightn)+(H2*weightn)+(I2*AD232*weightn)+(J2*parity1)+(K2*parity2)+(L2*parity3)+(M2*AD232*parity1)+(N2*AD232*parity2)+(O2*AD232*parity3))</f>
        <v>1894.2804138776091</v>
      </c>
      <c r="C232" s="4">
        <f>EXP((B3*1)+(C3*AD232)+(D3*AD232^2)+(E3*AD232^3)+(F3*sexm)+(G3*heightn)+(H3*weightn)+(I3*AD232*weightn)+(J3*parity1)+(K3*parity2)+(L3*parity3)+(M3*AD232*parity1)+(N3*AD232*parity2)+(O3*AD232*parity3))</f>
        <v>1986.0775962980126</v>
      </c>
      <c r="D232" s="4">
        <f>EXP((B4*1)+(C4*AD232)+(D4*AD232^2)+(E4*AD232^3)+(F4*sexm)+(G4*heightn)+(H4*weightn)+(I4*AD232*weightn)+(J4*parity1)+(K4*parity2)+(L4*parity3)+(M4*AD232*parity1)+(N4*AD232*parity2)+(O4*AD232*parity3))</f>
        <v>2247.30519869601</v>
      </c>
      <c r="E232" s="4">
        <f>EXP((B5*1)+(C5*AD232)+(D5*AD232^2)+(E5*AD232^3)+(F5*sexm)+(G5*heightn)+(H5*weightn)+(I5*AD232*weightn)+(J5*parity1)+(K5*parity2)+(L5*parity3)+(M5*AD232*parity1)+(N5*AD232*parity2)+(O5*AD232*parity3))</f>
        <v>2543.9684539096984</v>
      </c>
      <c r="F232" s="4">
        <f>EXP((B6*1)+(C6*AD232)+(D6*AD232^2)+(E6*AD232^3)+(F6*sexm)+(G6*heightn)+(H6*weightn)+(I6*AD232*weightn)+(J6*parity1)+(K6*parity2)+(L6*parity3)+(M6*AD232*parity1)+(N6*AD232*parity2)+(O6*AD232*parity3))</f>
        <v>2623.6793283668335</v>
      </c>
      <c r="G232" s="1">
        <v>-1</v>
      </c>
      <c r="H232" s="1"/>
      <c r="I232" s="4">
        <f t="shared" si="27"/>
        <v>34.9</v>
      </c>
      <c r="J232" s="1">
        <f t="shared" si="21"/>
        <v>0.5635894242592036</v>
      </c>
      <c r="K232" s="1">
        <f t="shared" si="22"/>
        <v>0.590901072951716</v>
      </c>
      <c r="L232" s="1">
        <f t="shared" si="23"/>
        <v>0.6686219388581149</v>
      </c>
      <c r="M232" s="1">
        <f t="shared" si="24"/>
        <v>0.7568856784712441</v>
      </c>
      <c r="N232" s="1">
        <f t="shared" si="25"/>
        <v>0.7806013889401784</v>
      </c>
      <c r="AD232" s="1">
        <f t="shared" si="26"/>
        <v>-0.5100000000000001</v>
      </c>
    </row>
    <row r="233" spans="1:30" ht="14.25">
      <c r="A233" s="4">
        <v>35</v>
      </c>
      <c r="B233" s="4">
        <f>EXP((B2*1)+(C2*AD233)+(D2*AD233^2)+(E2*AD233^3)+(F2*sexm)+(G2*heightn)+(H2*weightn)+(I2*AD233*weightn)+(J2*parity1)+(K2*parity2)+(L2*parity3)+(M2*AD233*parity1)+(N2*AD233*parity2)+(O2*AD233*parity3))</f>
        <v>1910.052021314329</v>
      </c>
      <c r="C233" s="4">
        <f>EXP((B3*1)+(C3*AD233)+(D3*AD233^2)+(E3*AD233^3)+(F3*sexm)+(G3*heightn)+(H3*weightn)+(I3*AD233*weightn)+(J3*parity1)+(K3*parity2)+(L3*parity3)+(M3*AD233*parity1)+(N3*AD233*parity2)+(O3*AD233*parity3))</f>
        <v>2002.612028144959</v>
      </c>
      <c r="D233" s="4">
        <f>EXP((B4*1)+(C4*AD233)+(D4*AD233^2)+(E4*AD233^3)+(F4*sexm)+(G4*heightn)+(H4*weightn)+(I4*AD233*weightn)+(J4*parity1)+(K4*parity2)+(L4*parity3)+(M4*AD233*parity1)+(N4*AD233*parity2)+(O4*AD233*parity3))</f>
        <v>2266.3347319824584</v>
      </c>
      <c r="E233" s="4">
        <f>EXP((B5*1)+(C5*AD233)+(D5*AD233^2)+(E5*AD233^3)+(F5*sexm)+(G5*heightn)+(H5*weightn)+(I5*AD233*weightn)+(J5*parity1)+(K5*parity2)+(L5*parity3)+(M5*AD233*parity1)+(N5*AD233*parity2)+(O5*AD233*parity3))</f>
        <v>2565.3442345931667</v>
      </c>
      <c r="F233" s="4">
        <f>EXP((B6*1)+(C6*AD233)+(D6*AD233^2)+(E6*AD233^3)+(F6*sexm)+(G6*heightn)+(H6*weightn)+(I6*AD233*weightn)+(J6*parity1)+(K6*parity2)+(L6*parity3)+(M6*AD233*parity1)+(N6*AD233*parity2)+(O6*AD233*parity3))</f>
        <v>2645.476753077272</v>
      </c>
      <c r="G233" s="1">
        <v>-1</v>
      </c>
      <c r="H233" s="1"/>
      <c r="I233" s="4">
        <f t="shared" si="27"/>
        <v>35</v>
      </c>
      <c r="J233" s="1">
        <f t="shared" si="21"/>
        <v>0.5682818188433337</v>
      </c>
      <c r="K233" s="1">
        <f t="shared" si="22"/>
        <v>0.5958204243089937</v>
      </c>
      <c r="L233" s="1">
        <f t="shared" si="23"/>
        <v>0.6742836368993658</v>
      </c>
      <c r="M233" s="1">
        <f t="shared" si="24"/>
        <v>0.7632454358969286</v>
      </c>
      <c r="N233" s="1">
        <f t="shared" si="25"/>
        <v>0.7870865945902449</v>
      </c>
      <c r="AD233" s="1">
        <f t="shared" si="26"/>
        <v>-0.5</v>
      </c>
    </row>
    <row r="234" spans="1:30" ht="14.25">
      <c r="A234" s="4">
        <v>35.1</v>
      </c>
      <c r="B234" s="4">
        <f>EXP((B2*1)+(C2*AD234)+(D2*AD234^2)+(E2*AD234^3)+(F2*sexm)+(G2*heightn)+(H2*weightn)+(I2*AD234*weightn)+(J2*parity1)+(K2*parity2)+(L2*parity3)+(M2*AD234*parity1)+(N2*AD234*parity2)+(O2*AD234*parity3))</f>
        <v>1925.8407552450265</v>
      </c>
      <c r="C234" s="4">
        <f>EXP((B3*1)+(C3*AD234)+(D3*AD234^2)+(E3*AD234^3)+(F3*sexm)+(G3*heightn)+(H3*weightn)+(I3*AD234*weightn)+(J3*parity1)+(K3*parity2)+(L3*parity3)+(M3*AD234*parity1)+(N3*AD234*parity2)+(O3*AD234*parity3))</f>
        <v>2019.1612442524033</v>
      </c>
      <c r="D234" s="4">
        <f>EXP((B4*1)+(C4*AD234)+(D4*AD234^2)+(E4*AD234^3)+(F4*sexm)+(G4*heightn)+(H4*weightn)+(I4*AD234*weightn)+(J4*parity1)+(K4*parity2)+(L4*parity3)+(M4*AD234*parity1)+(N4*AD234*parity2)+(O4*AD234*parity3))</f>
        <v>2285.3901964791116</v>
      </c>
      <c r="E234" s="4">
        <f>EXP((B5*1)+(C5*AD234)+(D5*AD234^2)+(E5*AD234^3)+(F5*sexm)+(G5*heightn)+(H5*weightn)+(I5*AD234*weightn)+(J5*parity1)+(K5*parity2)+(L5*parity3)+(M5*AD234*parity1)+(N5*AD234*parity2)+(O5*AD234*parity3))</f>
        <v>2586.74486676667</v>
      </c>
      <c r="F234" s="4">
        <f>EXP((B6*1)+(C6*AD234)+(D6*AD234^2)+(E6*AD234^3)+(F6*sexm)+(G6*heightn)+(H6*weightn)+(I6*AD234*weightn)+(J6*parity1)+(K6*parity2)+(L6*parity3)+(M6*AD234*parity1)+(N6*AD234*parity2)+(O6*AD234*parity3))</f>
        <v>2667.282405763034</v>
      </c>
      <c r="G234" s="1">
        <v>-1</v>
      </c>
      <c r="H234" s="1"/>
      <c r="I234" s="4">
        <f t="shared" si="27"/>
        <v>35.1</v>
      </c>
      <c r="J234" s="1">
        <f t="shared" si="21"/>
        <v>0.5729793089301201</v>
      </c>
      <c r="K234" s="1">
        <f t="shared" si="22"/>
        <v>0.6007441743037706</v>
      </c>
      <c r="L234" s="1">
        <f t="shared" si="23"/>
        <v>0.679953050036926</v>
      </c>
      <c r="M234" s="1">
        <f t="shared" si="24"/>
        <v>0.7696125871788015</v>
      </c>
      <c r="N234" s="1">
        <f t="shared" si="25"/>
        <v>0.7935742482410623</v>
      </c>
      <c r="AD234" s="1">
        <f t="shared" si="26"/>
        <v>-0.4899999999999999</v>
      </c>
    </row>
    <row r="235" spans="1:30" ht="14.25">
      <c r="A235" s="4">
        <v>35.2</v>
      </c>
      <c r="B235" s="4">
        <f>EXP((B2*1)+(C2*AD235)+(D2*AD235^2)+(E2*AD235^3)+(F2*sexm)+(G2*heightn)+(H2*weightn)+(I2*AD235*weightn)+(J2*parity1)+(K2*parity2)+(L2*parity3)+(M2*AD235*parity1)+(N2*AD235*parity2)+(O2*AD235*parity3))</f>
        <v>1941.6451888466377</v>
      </c>
      <c r="C235" s="4">
        <f>EXP((B3*1)+(C3*AD235)+(D3*AD235^2)+(E3*AD235^3)+(F3*sexm)+(G3*heightn)+(H3*weightn)+(I3*AD235*weightn)+(J3*parity1)+(K3*parity2)+(L3*parity3)+(M3*AD235*parity1)+(N3*AD235*parity2)+(O3*AD235*parity3))</f>
        <v>2035.7236082357006</v>
      </c>
      <c r="D235" s="4">
        <f>EXP((B4*1)+(C4*AD235)+(D4*AD235^2)+(E4*AD235^3)+(F4*sexm)+(G4*heightn)+(H4*weightn)+(I4*AD235*weightn)+(J4*parity1)+(K4*parity2)+(L4*parity3)+(M4*AD235*parity1)+(N4*AD235*parity2)+(O4*AD235*parity3))</f>
        <v>2304.469824534936</v>
      </c>
      <c r="E235" s="4">
        <f>EXP((B5*1)+(C5*AD235)+(D5*AD235^2)+(E5*AD235^3)+(F5*sexm)+(G5*heightn)+(H5*weightn)+(I5*AD235*weightn)+(J5*parity1)+(K5*parity2)+(L5*parity3)+(M5*AD235*parity1)+(N5*AD235*parity2)+(O5*AD235*parity3))</f>
        <v>2608.1682519215005</v>
      </c>
      <c r="F235" s="4">
        <f>EXP((B6*1)+(C6*AD235)+(D6*AD235^2)+(E6*AD235^3)+(F6*sexm)+(G6*heightn)+(H6*weightn)+(I6*AD235*weightn)+(J6*parity1)+(K6*parity2)+(L6*parity3)+(M6*AD235*parity1)+(N6*AD235*parity2)+(O6*AD235*parity3))</f>
        <v>2689.0935981723514</v>
      </c>
      <c r="G235" s="1">
        <v>-1</v>
      </c>
      <c r="H235" s="1"/>
      <c r="I235" s="4">
        <f t="shared" si="27"/>
        <v>35.2</v>
      </c>
      <c r="J235" s="1">
        <f t="shared" si="21"/>
        <v>0.5776814700088179</v>
      </c>
      <c r="K235" s="1">
        <f t="shared" si="22"/>
        <v>0.6056718360761955</v>
      </c>
      <c r="L235" s="1">
        <f t="shared" si="23"/>
        <v>0.6856296523563524</v>
      </c>
      <c r="M235" s="1">
        <f t="shared" si="24"/>
        <v>0.7759865079651009</v>
      </c>
      <c r="N235" s="1">
        <f t="shared" si="25"/>
        <v>0.8000635500795429</v>
      </c>
      <c r="AD235" s="1">
        <f t="shared" si="26"/>
        <v>-0.4799999999999997</v>
      </c>
    </row>
    <row r="236" spans="1:30" ht="14.25">
      <c r="A236" s="4">
        <v>35.3</v>
      </c>
      <c r="B236" s="4">
        <f>EXP((B2*1)+(C2*AD236)+(D2*AD236^2)+(E2*AD236^3)+(F2*sexm)+(G2*heightn)+(H2*weightn)+(I2*AD236*weightn)+(J2*parity1)+(K2*parity2)+(L2*parity3)+(M2*AD236*parity1)+(N2*AD236*parity2)+(O2*AD236*parity3))</f>
        <v>1957.463888382179</v>
      </c>
      <c r="C236" s="4">
        <f>EXP((B3*1)+(C3*AD236)+(D3*AD236^2)+(E3*AD236^3)+(F3*sexm)+(G3*heightn)+(H3*weightn)+(I3*AD236*weightn)+(J3*parity1)+(K3*parity2)+(L3*parity3)+(M3*AD236*parity1)+(N3*AD236*parity2)+(O3*AD236*parity3))</f>
        <v>2052.297474292872</v>
      </c>
      <c r="D236" s="4">
        <f>EXP((B4*1)+(C4*AD236)+(D4*AD236^2)+(E4*AD236^3)+(F4*sexm)+(G4*heightn)+(H4*weightn)+(I4*AD236*weightn)+(J4*parity1)+(K4*parity2)+(L4*parity3)+(M4*AD236*parity1)+(N4*AD236*parity2)+(O4*AD236*parity3))</f>
        <v>2323.5718363291144</v>
      </c>
      <c r="E236" s="4">
        <f>EXP((B5*1)+(C5*AD236)+(D5*AD236^2)+(E5*AD236^3)+(F5*sexm)+(G5*heightn)+(H5*weightn)+(I5*AD236*weightn)+(J5*parity1)+(K5*parity2)+(L5*parity3)+(M5*AD236*parity1)+(N5*AD236*parity2)+(O5*AD236*parity3))</f>
        <v>2629.6122765760388</v>
      </c>
      <c r="F236" s="4">
        <f>EXP((B6*1)+(C6*AD236)+(D6*AD236^2)+(E6*AD236^3)+(F6*sexm)+(G6*heightn)+(H6*weightn)+(I6*AD236*weightn)+(J6*parity1)+(K6*parity2)+(L6*parity3)+(M6*AD236*parity1)+(N6*AD236*parity2)+(O6*AD236*parity3))</f>
        <v>2710.9076209007076</v>
      </c>
      <c r="G236" s="1">
        <v>-1</v>
      </c>
      <c r="H236" s="1"/>
      <c r="I236" s="4">
        <f t="shared" si="27"/>
        <v>35.3</v>
      </c>
      <c r="J236" s="1">
        <f t="shared" si="21"/>
        <v>0.5823878755116417</v>
      </c>
      <c r="K236" s="1">
        <f t="shared" si="22"/>
        <v>0.6106029199645568</v>
      </c>
      <c r="L236" s="1">
        <f t="shared" si="23"/>
        <v>0.6913129143224285</v>
      </c>
      <c r="M236" s="1">
        <f t="shared" si="24"/>
        <v>0.7823665694492989</v>
      </c>
      <c r="N236" s="1">
        <f t="shared" si="25"/>
        <v>0.806553693999199</v>
      </c>
      <c r="AD236" s="1">
        <f t="shared" si="26"/>
        <v>-0.4700000000000003</v>
      </c>
    </row>
    <row r="237" spans="1:30" ht="14.25">
      <c r="A237" s="4">
        <v>35.4</v>
      </c>
      <c r="B237" s="4">
        <f>EXP((B2*1)+(C2*AD237)+(D2*AD237^2)+(E2*AD237^3)+(F2*sexm)+(G2*heightn)+(H2*weightn)+(I2*AD237*weightn)+(J2*parity1)+(K2*parity2)+(L2*parity3)+(M2*AD237*parity1)+(N2*AD237*parity2)+(O2*AD237*parity3))</f>
        <v>1973.2954134985152</v>
      </c>
      <c r="C237" s="4">
        <f>EXP((B3*1)+(C3*AD237)+(D3*AD237^2)+(E3*AD237^3)+(F3*sexm)+(G3*heightn)+(H3*weightn)+(I3*AD237*weightn)+(J3*parity1)+(K3*parity2)+(L3*parity3)+(M3*AD237*parity1)+(N3*AD237*parity2)+(O3*AD237*parity3))</f>
        <v>2068.881187537909</v>
      </c>
      <c r="D237" s="4">
        <f>EXP((B4*1)+(C4*AD237)+(D4*AD237^2)+(E4*AD237^3)+(F4*sexm)+(G4*heightn)+(H4*weightn)+(I4*AD237*weightn)+(J4*parity1)+(K4*parity2)+(L4*parity3)+(M4*AD237*parity1)+(N4*AD237*parity2)+(O4*AD237*parity3))</f>
        <v>2342.694440208022</v>
      </c>
      <c r="E237" s="4">
        <f>EXP((B5*1)+(C5*AD237)+(D5*AD237^2)+(E5*AD237^3)+(F5*sexm)+(G5*heightn)+(H5*weightn)+(I5*AD237*weightn)+(J5*parity1)+(K5*parity2)+(L5*parity3)+(M5*AD237*parity1)+(N5*AD237*parity2)+(O5*AD237*parity3))</f>
        <v>2651.0748126716016</v>
      </c>
      <c r="F237" s="4">
        <f>EXP((B6*1)+(C6*AD237)+(D6*AD237^2)+(E6*AD237^3)+(F6*sexm)+(G6*heightn)+(H6*weightn)+(I6*AD237*weightn)+(J6*parity1)+(K6*parity2)+(L6*parity3)+(M6*AD237*parity1)+(N6*AD237*parity2)+(O6*AD237*parity3))</f>
        <v>2732.7217439233305</v>
      </c>
      <c r="G237" s="1">
        <v>-1</v>
      </c>
      <c r="H237" s="1"/>
      <c r="I237" s="4">
        <f t="shared" si="27"/>
        <v>35.4</v>
      </c>
      <c r="J237" s="1">
        <f t="shared" si="21"/>
        <v>0.5870980969023579</v>
      </c>
      <c r="K237" s="1">
        <f t="shared" si="22"/>
        <v>0.6155369336044477</v>
      </c>
      <c r="L237" s="1">
        <f t="shared" si="23"/>
        <v>0.6970023028794211</v>
      </c>
      <c r="M237" s="1">
        <f t="shared" si="24"/>
        <v>0.7887521384878765</v>
      </c>
      <c r="N237" s="1">
        <f t="shared" si="25"/>
        <v>0.8130438677585703</v>
      </c>
      <c r="AD237" s="1">
        <f t="shared" si="26"/>
        <v>-0.46000000000000013</v>
      </c>
    </row>
    <row r="238" spans="1:30" ht="14.25">
      <c r="A238" s="4">
        <v>35.5</v>
      </c>
      <c r="B238" s="4">
        <f>EXP((B2*1)+(C2*AD238)+(D2*AD238^2)+(E2*AD238^3)+(F2*sexm)+(G2*heightn)+(H2*weightn)+(I2*AD238*weightn)+(J2*parity1)+(K2*parity2)+(L2*parity3)+(M2*AD238*parity1)+(N2*AD238*parity2)+(O2*AD238*parity3))</f>
        <v>1989.1383175261751</v>
      </c>
      <c r="C238" s="4">
        <f>EXP((B3*1)+(C3*AD238)+(D3*AD238^2)+(E3*AD238^3)+(F3*sexm)+(G3*heightn)+(H3*weightn)+(I3*AD238*weightn)+(J3*parity1)+(K3*parity2)+(L3*parity3)+(M3*AD238*parity1)+(N3*AD238*parity2)+(O3*AD238*parity3))</f>
        <v>2085.4730843373873</v>
      </c>
      <c r="D238" s="4">
        <f>EXP((B4*1)+(C4*AD238)+(D4*AD238^2)+(E4*AD238^3)+(F4*sexm)+(G4*heightn)+(H4*weightn)+(I4*AD238*weightn)+(J4*parity1)+(K4*parity2)+(L4*parity3)+(M4*AD238*parity1)+(N4*AD238*parity2)+(O4*AD238*parity3))</f>
        <v>2361.835833026276</v>
      </c>
      <c r="E238" s="4">
        <f>EXP((B5*1)+(C5*AD238)+(D5*AD238^2)+(E5*AD238^3)+(F5*sexm)+(G5*heightn)+(H5*weightn)+(I5*AD238*weightn)+(J5*parity1)+(K5*parity2)+(L5*parity3)+(M5*AD238*parity1)+(N5*AD238*parity2)+(O5*AD238*parity3))</f>
        <v>2672.553717973735</v>
      </c>
      <c r="F238" s="4">
        <f>EXP((B6*1)+(C6*AD238)+(D6*AD238^2)+(E6*AD238^3)+(F6*sexm)+(G6*heightn)+(H6*weightn)+(I6*AD238*weightn)+(J6*parity1)+(K6*parity2)+(L6*parity3)+(M6*AD238*parity1)+(N6*AD238*parity2)+(O6*AD238*parity3))</f>
        <v>2754.5332171378536</v>
      </c>
      <c r="G238" s="1">
        <v>-1</v>
      </c>
      <c r="H238" s="1"/>
      <c r="I238" s="4">
        <f t="shared" si="27"/>
        <v>35.5</v>
      </c>
      <c r="J238" s="1">
        <f t="shared" si="21"/>
        <v>0.5918117037654861</v>
      </c>
      <c r="K238" s="1">
        <f t="shared" si="22"/>
        <v>0.6204733820289153</v>
      </c>
      <c r="L238" s="1">
        <f t="shared" si="23"/>
        <v>0.7026972815525501</v>
      </c>
      <c r="M238" s="1">
        <f t="shared" si="24"/>
        <v>0.7951425777197152</v>
      </c>
      <c r="N238" s="1">
        <f t="shared" si="25"/>
        <v>0.8195332531426776</v>
      </c>
      <c r="AD238" s="1">
        <f t="shared" si="26"/>
        <v>-0.45</v>
      </c>
    </row>
    <row r="239" spans="1:30" ht="14.25">
      <c r="A239" s="4">
        <v>35.6</v>
      </c>
      <c r="B239" s="4">
        <f>EXP((B2*1)+(C2*AD239)+(D2*AD239^2)+(E2*AD239^3)+(F2*sexm)+(G2*heightn)+(H2*weightn)+(I2*AD239*weightn)+(J2*parity1)+(K2*parity2)+(L2*parity3)+(M2*AD239*parity1)+(N2*AD239*parity2)+(O2*AD239*parity3))</f>
        <v>2004.9911477811963</v>
      </c>
      <c r="C239" s="4">
        <f>EXP((B3*1)+(C3*AD239)+(D3*AD239^2)+(E3*AD239^3)+(F3*sexm)+(G3*heightn)+(H3*weightn)+(I3*AD239*weightn)+(J3*parity1)+(K3*parity2)+(L3*parity3)+(M3*AD239*parity1)+(N3*AD239*parity2)+(O3*AD239*parity3))</f>
        <v>2102.071492650344</v>
      </c>
      <c r="D239" s="4">
        <f>EXP((B4*1)+(C4*AD239)+(D4*AD239^2)+(E4*AD239^3)+(F4*sexm)+(G4*heightn)+(H4*weightn)+(I4*AD239*weightn)+(J4*parity1)+(K4*parity2)+(L4*parity3)+(M4*AD239*parity1)+(N4*AD239*parity2)+(O4*AD239*parity3))</f>
        <v>2380.994200491879</v>
      </c>
      <c r="E239" s="4">
        <f>EXP((B5*1)+(C5*AD239)+(D5*AD239^2)+(E5*AD239^3)+(F5*sexm)+(G5*heightn)+(H5*weightn)+(I5*AD239*weightn)+(J5*parity1)+(K5*parity2)+(L5*parity3)+(M5*AD239*parity1)+(N5*AD239*parity2)+(O5*AD239*parity3))</f>
        <v>2694.0468364788553</v>
      </c>
      <c r="F239" s="4">
        <f>EXP((B6*1)+(C6*AD239)+(D6*AD239^2)+(E6*AD239^3)+(F6*sexm)+(G6*heightn)+(H6*weightn)+(I6*AD239*weightn)+(J6*parity1)+(K6*parity2)+(L6*parity3)+(M6*AD239*parity1)+(N6*AD239*parity2)+(O6*AD239*parity3))</f>
        <v>2776.3392709171158</v>
      </c>
      <c r="G239" s="1">
        <v>-1</v>
      </c>
      <c r="H239" s="1"/>
      <c r="I239" s="4">
        <f t="shared" si="27"/>
        <v>35.6</v>
      </c>
      <c r="J239" s="1">
        <f t="shared" si="21"/>
        <v>0.5965282638961044</v>
      </c>
      <c r="K239" s="1">
        <f t="shared" si="22"/>
        <v>0.6254117677695826</v>
      </c>
      <c r="L239" s="1">
        <f t="shared" si="23"/>
        <v>0.7083973105506766</v>
      </c>
      <c r="M239" s="1">
        <f t="shared" si="24"/>
        <v>0.8015372456870832</v>
      </c>
      <c r="N239" s="1">
        <f t="shared" si="25"/>
        <v>0.8260210261274927</v>
      </c>
      <c r="AD239" s="1">
        <f t="shared" si="26"/>
        <v>-0.43999999999999984</v>
      </c>
    </row>
    <row r="240" spans="1:30" ht="14.25">
      <c r="A240" s="4">
        <v>35.7</v>
      </c>
      <c r="B240" s="4">
        <f>EXP((B2*1)+(C2*AD240)+(D2*AD240^2)+(E2*AD240^3)+(F2*sexm)+(G2*heightn)+(H2*weightn)+(I2*AD240*weightn)+(J2*parity1)+(K2*parity2)+(L2*parity3)+(M2*AD240*parity1)+(N2*AD240*parity2)+(O2*AD240*parity3))</f>
        <v>2020.8524458687705</v>
      </c>
      <c r="C240" s="4">
        <f>EXP((B3*1)+(C3*AD240)+(D3*AD240^2)+(E3*AD240^3)+(F3*sexm)+(G3*heightn)+(H3*weightn)+(I3*AD240*weightn)+(J3*parity1)+(K3*parity2)+(L3*parity3)+(M3*AD240*parity1)+(N3*AD240*parity2)+(O3*AD240*parity3))</f>
        <v>2118.6747323712384</v>
      </c>
      <c r="D240" s="4">
        <f>EXP((B4*1)+(C4*AD240)+(D4*AD240^2)+(E4*AD240^3)+(F4*sexm)+(G4*heightn)+(H4*weightn)+(I4*AD240*weightn)+(J4*parity1)+(K4*parity2)+(L4*parity3)+(M4*AD240*parity1)+(N4*AD240*parity2)+(O4*AD240*parity3))</f>
        <v>2400.1677175152427</v>
      </c>
      <c r="E240" s="4">
        <f>EXP((B5*1)+(C5*AD240)+(D5*AD240^2)+(E5*AD240^3)+(F5*sexm)+(G5*heightn)+(H5*weightn)+(I5*AD240*weightn)+(J5*parity1)+(K5*parity2)+(L5*parity3)+(M5*AD240*parity1)+(N5*AD240*parity2)+(O5*AD240*parity3))</f>
        <v>2715.5519988261076</v>
      </c>
      <c r="F240" s="4">
        <f>EXP((B6*1)+(C6*AD240)+(D6*AD240^2)+(E6*AD240^3)+(F6*sexm)+(G6*heightn)+(H6*weightn)+(I6*AD240*weightn)+(J6*parity1)+(K6*parity2)+(L6*parity3)+(M6*AD240*parity1)+(N6*AD240*parity2)+(O6*AD240*parity3))</f>
        <v>2798.1371166718477</v>
      </c>
      <c r="G240" s="1">
        <v>-1</v>
      </c>
      <c r="H240" s="1"/>
      <c r="I240" s="4">
        <f t="shared" si="27"/>
        <v>35.7</v>
      </c>
      <c r="J240" s="1">
        <f t="shared" si="21"/>
        <v>0.6012473433901908</v>
      </c>
      <c r="K240" s="1">
        <f t="shared" si="22"/>
        <v>0.6303515909586856</v>
      </c>
      <c r="L240" s="1">
        <f t="shared" si="23"/>
        <v>0.7141018468701446</v>
      </c>
      <c r="M240" s="1">
        <f t="shared" si="24"/>
        <v>0.8079354969581707</v>
      </c>
      <c r="N240" s="1">
        <f t="shared" si="25"/>
        <v>0.8325063570473499</v>
      </c>
      <c r="AD240" s="1">
        <f t="shared" si="26"/>
        <v>-0.4299999999999997</v>
      </c>
    </row>
    <row r="241" spans="1:30" ht="14.25">
      <c r="A241" s="4">
        <v>35.8</v>
      </c>
      <c r="B241" s="4">
        <f>EXP((B2*1)+(C2*AD241)+(D2*AD241^2)+(E2*AD241^3)+(F2*sexm)+(G2*heightn)+(H2*weightn)+(I2*AD241*weightn)+(J2*parity1)+(K2*parity2)+(L2*parity3)+(M2*AD241*parity1)+(N2*AD241*parity2)+(O2*AD241*parity3))</f>
        <v>2036.7207479887195</v>
      </c>
      <c r="C241" s="4">
        <f>EXP((B3*1)+(C3*AD241)+(D3*AD241^2)+(E3*AD241^3)+(F3*sexm)+(G3*heightn)+(H3*weightn)+(I3*AD241*weightn)+(J3*parity1)+(K3*parity2)+(L3*parity3)+(M3*AD241*parity1)+(N3*AD241*parity2)+(O3*AD241*parity3))</f>
        <v>2135.281115675933</v>
      </c>
      <c r="D241" s="4">
        <f>EXP((B4*1)+(C4*AD241)+(D4*AD241^2)+(E4*AD241^3)+(F4*sexm)+(G4*heightn)+(H4*weightn)+(I4*AD241*weightn)+(J4*parity1)+(K4*parity2)+(L4*parity3)+(M4*AD241*parity1)+(N4*AD241*parity2)+(O4*AD241*parity3))</f>
        <v>2419.3545485620284</v>
      </c>
      <c r="E241" s="4">
        <f>EXP((B5*1)+(C5*AD241)+(D5*AD241^2)+(E5*AD241^3)+(F5*sexm)+(G5*heightn)+(H5*weightn)+(I5*AD241*weightn)+(J5*parity1)+(K5*parity2)+(L5*parity3)+(M5*AD241*parity1)+(N5*AD241*parity2)+(O5*AD241*parity3))</f>
        <v>2737.0670227143064</v>
      </c>
      <c r="F241" s="4">
        <f>EXP((B6*1)+(C6*AD241)+(D6*AD241^2)+(E6*AD241^3)+(F6*sexm)+(G6*heightn)+(H6*weightn)+(I6*AD241*weightn)+(J6*parity1)+(K6*parity2)+(L6*parity3)+(M6*AD241*parity1)+(N6*AD241*parity2)+(O6*AD241*parity3))</f>
        <v>2819.9239474231313</v>
      </c>
      <c r="G241" s="1">
        <v>-1</v>
      </c>
      <c r="H241" s="1"/>
      <c r="I241" s="4">
        <f t="shared" si="27"/>
        <v>35.8</v>
      </c>
      <c r="J241" s="1">
        <f t="shared" si="21"/>
        <v>0.6059685067355091</v>
      </c>
      <c r="K241" s="1">
        <f t="shared" si="22"/>
        <v>0.6352923494320113</v>
      </c>
      <c r="L241" s="1">
        <f t="shared" si="23"/>
        <v>0.7198103443997586</v>
      </c>
      <c r="M241" s="1">
        <f t="shared" si="24"/>
        <v>0.81433668225114</v>
      </c>
      <c r="N241" s="1">
        <f t="shared" si="25"/>
        <v>0.8389884107652648</v>
      </c>
      <c r="AD241" s="1">
        <f t="shared" si="26"/>
        <v>-0.42000000000000026</v>
      </c>
    </row>
    <row r="242" spans="1:30" ht="14.25">
      <c r="A242" s="4">
        <v>35.9</v>
      </c>
      <c r="B242" s="4">
        <f>EXP((B2*1)+(C2*AD242)+(D2*AD242^2)+(E2*AD242^3)+(F2*sexm)+(G2*heightn)+(H2*weightn)+(I2*AD242*weightn)+(J2*parity1)+(K2*parity2)+(L2*parity3)+(M2*AD242*parity1)+(N2*AD242*parity2)+(O2*AD242*parity3))</f>
        <v>2052.594585242567</v>
      </c>
      <c r="C242" s="4">
        <f>EXP((B3*1)+(C3*AD242)+(D3*AD242^2)+(E3*AD242^3)+(F3*sexm)+(G3*heightn)+(H3*weightn)+(I3*AD242*weightn)+(J3*parity1)+(K3*parity2)+(L3*parity3)+(M3*AD242*parity1)+(N3*AD242*parity2)+(O3*AD242*parity3))</f>
        <v>2151.888947370534</v>
      </c>
      <c r="D242" s="4">
        <f>EXP((B4*1)+(C4*AD242)+(D4*AD242^2)+(E4*AD242^3)+(F4*sexm)+(G4*heightn)+(H4*weightn)+(I4*AD242*weightn)+(J4*parity1)+(K4*parity2)+(L4*parity3)+(M4*AD242*parity1)+(N4*AD242*parity2)+(O4*AD242*parity3))</f>
        <v>2438.552848009709</v>
      </c>
      <c r="E242" s="4">
        <f>EXP((B5*1)+(C5*AD242)+(D5*AD242^2)+(E5*AD242^3)+(F5*sexm)+(G5*heightn)+(H5*weightn)+(I5*AD242*weightn)+(J5*parity1)+(K5*parity2)+(L5*parity3)+(M5*AD242*parity1)+(N5*AD242*parity2)+(O5*AD242*parity3))</f>
        <v>2758.5897133238627</v>
      </c>
      <c r="F242" s="4">
        <f>EXP((B6*1)+(C6*AD242)+(D6*AD242^2)+(E6*AD242^3)+(F6*sexm)+(G6*heightn)+(H6*weightn)+(I6*AD242*weightn)+(J6*parity1)+(K6*parity2)+(L6*parity3)+(M6*AD242*parity1)+(N6*AD242*parity2)+(O6*AD242*parity3))</f>
        <v>2841.696938384504</v>
      </c>
      <c r="G242" s="1">
        <v>-1</v>
      </c>
      <c r="H242" s="1"/>
      <c r="I242" s="4">
        <f t="shared" si="27"/>
        <v>35.9</v>
      </c>
      <c r="J242" s="1">
        <f t="shared" si="21"/>
        <v>0.6106913169029684</v>
      </c>
      <c r="K242" s="1">
        <f t="shared" si="22"/>
        <v>0.640233538832684</v>
      </c>
      <c r="L242" s="1">
        <f t="shared" si="23"/>
        <v>0.725522254026869</v>
      </c>
      <c r="M242" s="1">
        <f t="shared" si="24"/>
        <v>0.8207401485596569</v>
      </c>
      <c r="N242" s="1">
        <f t="shared" si="25"/>
        <v>0.845466346846123</v>
      </c>
      <c r="AD242" s="1">
        <f t="shared" si="26"/>
        <v>-0.41000000000000014</v>
      </c>
    </row>
    <row r="243" spans="1:30" ht="14.25">
      <c r="A243" s="4">
        <v>36</v>
      </c>
      <c r="B243" s="4">
        <f>EXP((B2*1)+(C2*AD243)+(D2*AD243^2)+(E2*AD243^3)+(F2*sexm)+(G2*heightn)+(H2*weightn)+(I2*AD243*weightn)+(J2*parity1)+(K2*parity2)+(L2*parity3)+(M2*AD243*parity1)+(N2*AD243*parity2)+(O2*AD243*parity3))</f>
        <v>2068.472483942186</v>
      </c>
      <c r="C243" s="4">
        <f>EXP((B3*1)+(C3*AD243)+(D3*AD243^2)+(E3*AD243^3)+(F3*sexm)+(G3*heightn)+(H3*weightn)+(I3*AD243*weightn)+(J3*parity1)+(K3*parity2)+(L3*parity3)+(M3*AD243*parity1)+(N3*AD243*parity2)+(O3*AD243*parity3))</f>
        <v>2168.496525243009</v>
      </c>
      <c r="D243" s="4">
        <f>EXP((B4*1)+(C4*AD243)+(D4*AD243^2)+(E4*AD243^3)+(F4*sexm)+(G4*heightn)+(H4*weightn)+(I4*AD243*weightn)+(J4*parity1)+(K4*parity2)+(L4*parity3)+(M4*AD243*parity1)+(N4*AD243*parity2)+(O4*AD243*parity3))</f>
        <v>2457.7607605076573</v>
      </c>
      <c r="E243" s="4">
        <f>EXP((B5*1)+(C5*AD243)+(D5*AD243^2)+(E5*AD243^3)+(F5*sexm)+(G5*heightn)+(H5*weightn)+(I5*AD243*weightn)+(J5*parity1)+(K5*parity2)+(L5*parity3)+(M5*AD243*parity1)+(N5*AD243*parity2)+(O5*AD243*parity3))</f>
        <v>2780.1178637435287</v>
      </c>
      <c r="F243" s="4">
        <f>EXP((B6*1)+(C6*AD243)+(D6*AD243^2)+(E6*AD243^3)+(F6*sexm)+(G6*heightn)+(H6*weightn)+(I6*AD243*weightn)+(J6*parity1)+(K6*parity2)+(L6*parity3)+(M6*AD243*parity1)+(N6*AD243*parity2)+(O6*AD243*parity3))</f>
        <v>2863.4532475535316</v>
      </c>
      <c r="G243" s="1">
        <v>-1</v>
      </c>
      <c r="H243" s="1"/>
      <c r="I243" s="4">
        <f t="shared" si="27"/>
        <v>36</v>
      </c>
      <c r="J243" s="1">
        <f t="shared" si="21"/>
        <v>0.6154153354384535</v>
      </c>
      <c r="K243" s="1">
        <f t="shared" si="22"/>
        <v>0.6451746527157802</v>
      </c>
      <c r="L243" s="1">
        <f t="shared" si="23"/>
        <v>0.7312370237445055</v>
      </c>
      <c r="M243" s="1">
        <f t="shared" si="24"/>
        <v>0.8271452392798574</v>
      </c>
      <c r="N243" s="1">
        <f t="shared" si="25"/>
        <v>0.8519393197326862</v>
      </c>
      <c r="AD243" s="1">
        <f t="shared" si="26"/>
        <v>-0.4</v>
      </c>
    </row>
    <row r="244" spans="1:30" ht="14.25">
      <c r="A244" s="4">
        <v>36.1</v>
      </c>
      <c r="B244" s="4">
        <f>EXP((B2*1)+(C2*AD244)+(D2*AD244^2)+(E2*AD244^3)+(F2*sexm)+(G2*heightn)+(H2*weightn)+(I2*AD244*weightn)+(J2*parity1)+(K2*parity2)+(L2*parity3)+(M2*AD244*parity1)+(N2*AD244*parity2)+(O2*AD244*parity3))</f>
        <v>2084.352965919894</v>
      </c>
      <c r="C244" s="4">
        <f>EXP((B3*1)+(C3*AD244)+(D3*AD244^2)+(E3*AD244^3)+(F3*sexm)+(G3*heightn)+(H3*weightn)+(I3*AD244*weightn)+(J3*parity1)+(K3*parity2)+(L3*parity3)+(M3*AD244*parity1)+(N3*AD244*parity2)+(O3*AD244*parity3))</f>
        <v>2185.102140417457</v>
      </c>
      <c r="D244" s="4">
        <f>EXP((B4*1)+(C4*AD244)+(D4*AD244^2)+(E4*AD244^3)+(F4*sexm)+(G4*heightn)+(H4*weightn)+(I4*AD244*weightn)+(J4*parity1)+(K4*parity2)+(L4*parity3)+(M4*AD244*parity1)+(N4*AD244*parity2)+(O4*AD244*parity3))</f>
        <v>2476.976421340763</v>
      </c>
      <c r="E244" s="4">
        <f>EXP((B5*1)+(C5*AD244)+(D5*AD244^2)+(E5*AD244^3)+(F5*sexm)+(G5*heightn)+(H5*weightn)+(I5*AD244*weightn)+(J5*parity1)+(K5*parity2)+(L5*parity3)+(M5*AD244*parity1)+(N5*AD244*parity2)+(O5*AD244*parity3))</f>
        <v>2801.6492554018373</v>
      </c>
      <c r="F244" s="4">
        <f>EXP((B6*1)+(C6*AD244)+(D6*AD244^2)+(E6*AD244^3)+(F6*sexm)+(G6*heightn)+(H6*weightn)+(I6*AD244*weightn)+(J6*parity1)+(K6*parity2)+(L6*parity3)+(M6*AD244*parity1)+(N6*AD244*parity2)+(O6*AD244*parity3))</f>
        <v>2885.190016312639</v>
      </c>
      <c r="G244" s="1">
        <v>-1</v>
      </c>
      <c r="H244" s="1"/>
      <c r="I244" s="4">
        <f t="shared" si="27"/>
        <v>36.1</v>
      </c>
      <c r="J244" s="1">
        <f t="shared" si="21"/>
        <v>0.6201401225550843</v>
      </c>
      <c r="K244" s="1">
        <f t="shared" si="22"/>
        <v>0.6501151826537316</v>
      </c>
      <c r="L244" s="1">
        <f t="shared" si="23"/>
        <v>0.7369540987595617</v>
      </c>
      <c r="M244" s="1">
        <f t="shared" si="24"/>
        <v>0.8335512943387098</v>
      </c>
      <c r="N244" s="1">
        <f t="shared" si="25"/>
        <v>0.8584064789243518</v>
      </c>
      <c r="AD244" s="1">
        <f t="shared" si="26"/>
        <v>-0.38999999999999985</v>
      </c>
    </row>
    <row r="245" spans="1:30" ht="14.25">
      <c r="A245" s="4">
        <v>36.2</v>
      </c>
      <c r="B245" s="4">
        <f>EXP((B2*1)+(C2*AD245)+(D2*AD245^2)+(E2*AD245^3)+(F2*sexm)+(G2*heightn)+(H2*weightn)+(I2*AD245*weightn)+(J2*parity1)+(K2*parity2)+(L2*parity3)+(M2*AD245*parity1)+(N2*AD245*parity2)+(O2*AD245*parity3))</f>
        <v>2100.234548839857</v>
      </c>
      <c r="C245" s="4">
        <f>EXP((B3*1)+(C3*AD245)+(D3*AD245^2)+(E3*AD245^3)+(F3*sexm)+(G3*heightn)+(H3*weightn)+(I3*AD245*weightn)+(J3*parity1)+(K3*parity2)+(L3*parity3)+(M3*AD245*parity1)+(N3*AD245*parity2)+(O3*AD245*parity3))</f>
        <v>2201.7040777108587</v>
      </c>
      <c r="D245" s="4">
        <f>EXP((B4*1)+(C4*AD245)+(D4*AD245^2)+(E4*AD245^3)+(F4*sexm)+(G4*heightn)+(H4*weightn)+(I4*AD245*weightn)+(J4*parity1)+(K4*parity2)+(L4*parity3)+(M4*AD245*parity1)+(N4*AD245*parity2)+(O4*AD245*parity3))</f>
        <v>2496.197956796352</v>
      </c>
      <c r="E245" s="4">
        <f>EXP((B5*1)+(C5*AD245)+(D5*AD245^2)+(E5*AD245^3)+(F5*sexm)+(G5*heightn)+(H5*weightn)+(I5*AD245*weightn)+(J5*parity1)+(K5*parity2)+(L5*parity3)+(M5*AD245*parity1)+(N5*AD245*parity2)+(O5*AD245*parity3))</f>
        <v>2823.181658503132</v>
      </c>
      <c r="F245" s="4">
        <f>EXP((B6*1)+(C6*AD245)+(D6*AD245^2)+(E6*AD245^3)+(F6*sexm)+(G6*heightn)+(H6*weightn)+(I6*AD245*weightn)+(J6*parity1)+(K6*parity2)+(L6*parity3)+(M6*AD245*parity1)+(N6*AD245*parity2)+(O6*AD245*parity3))</f>
        <v>2906.9043700391067</v>
      </c>
      <c r="G245" s="1">
        <v>-1</v>
      </c>
      <c r="H245" s="1"/>
      <c r="I245" s="4">
        <f t="shared" si="27"/>
        <v>36.2</v>
      </c>
      <c r="J245" s="1">
        <f t="shared" si="21"/>
        <v>0.6248652372258656</v>
      </c>
      <c r="K245" s="1">
        <f t="shared" si="22"/>
        <v>0.6550546183424649</v>
      </c>
      <c r="L245" s="1">
        <f t="shared" si="23"/>
        <v>0.7426729216019613</v>
      </c>
      <c r="M245" s="1">
        <f t="shared" si="24"/>
        <v>0.8399576503237428</v>
      </c>
      <c r="N245" s="1">
        <f t="shared" si="25"/>
        <v>0.8648669691586406</v>
      </c>
      <c r="AD245" s="1">
        <f t="shared" si="26"/>
        <v>-0.3799999999999997</v>
      </c>
    </row>
    <row r="246" spans="1:30" ht="14.25">
      <c r="A246" s="4">
        <v>36.3</v>
      </c>
      <c r="B246" s="4">
        <f>EXP((B2*1)+(C2*AD246)+(D2*AD246^2)+(E2*AD246^3)+(F2*sexm)+(G2*heightn)+(H2*weightn)+(I2*AD246*weightn)+(J2*parity1)+(K2*parity2)+(L2*parity3)+(M2*AD246*parity1)+(N2*AD246*parity2)+(O2*AD246*parity3))</f>
        <v>2116.115746510722</v>
      </c>
      <c r="C246" s="4">
        <f>EXP((B3*1)+(C3*AD246)+(D3*AD246^2)+(E3*AD246^3)+(F3*sexm)+(G3*heightn)+(H3*weightn)+(I3*AD246*weightn)+(J3*parity1)+(K3*parity2)+(L3*parity3)+(M3*AD246*parity1)+(N3*AD246*parity2)+(O3*AD246*parity3))</f>
        <v>2218.300615992297</v>
      </c>
      <c r="D246" s="4">
        <f>EXP((B4*1)+(C4*AD246)+(D4*AD246^2)+(E4*AD246^3)+(F4*sexm)+(G4*heightn)+(H4*weightn)+(I4*AD246*weightn)+(J4*parity1)+(K4*parity2)+(L4*parity3)+(M4*AD246*parity1)+(N4*AD246*parity2)+(O4*AD246*parity3))</f>
        <v>2515.4234845343713</v>
      </c>
      <c r="E246" s="4">
        <f>EXP((B5*1)+(C5*AD246)+(D5*AD246^2)+(E5*AD246^3)+(F5*sexm)+(G5*heightn)+(H5*weightn)+(I5*AD246*weightn)+(J5*parity1)+(K5*parity2)+(L5*parity3)+(M5*AD246*parity1)+(N5*AD246*parity2)+(O5*AD246*parity3))</f>
        <v>2844.71283246801</v>
      </c>
      <c r="F246" s="4">
        <f>EXP((B6*1)+(C6*AD246)+(D6*AD246^2)+(E6*AD246^3)+(F6*sexm)+(G6*heightn)+(H6*weightn)+(I6*AD246*weightn)+(J6*parity1)+(K6*parity2)+(L6*parity3)+(M6*AD246*parity1)+(N6*AD246*parity2)+(O6*AD246*parity3))</f>
        <v>2928.5934187240564</v>
      </c>
      <c r="G246" s="1">
        <v>-1</v>
      </c>
      <c r="H246" s="1"/>
      <c r="I246" s="4">
        <f t="shared" si="27"/>
        <v>36.3</v>
      </c>
      <c r="J246" s="1">
        <f t="shared" si="21"/>
        <v>0.6295902372767017</v>
      </c>
      <c r="K246" s="1">
        <f t="shared" si="22"/>
        <v>0.6599924477082791</v>
      </c>
      <c r="L246" s="1">
        <f t="shared" si="23"/>
        <v>0.7483929322347955</v>
      </c>
      <c r="M246" s="1">
        <f t="shared" si="24"/>
        <v>0.8463636406140878</v>
      </c>
      <c r="N246" s="1">
        <f t="shared" si="25"/>
        <v>0.8713199305953576</v>
      </c>
      <c r="AD246" s="1">
        <f t="shared" si="26"/>
        <v>-0.3700000000000003</v>
      </c>
    </row>
    <row r="247" spans="1:30" ht="14.25">
      <c r="A247" s="4">
        <v>36.4</v>
      </c>
      <c r="B247" s="4">
        <f>EXP((B2*1)+(C2*AD247)+(D2*AD247^2)+(E2*AD247^3)+(F2*sexm)+(G2*heightn)+(H2*weightn)+(I2*AD247*weightn)+(J2*parity1)+(K2*parity2)+(L2*parity3)+(M2*AD247*parity1)+(N2*AD247*parity2)+(O2*AD247*parity3))</f>
        <v>2131.9950691993868</v>
      </c>
      <c r="C247" s="4">
        <f>EXP((B3*1)+(C3*AD247)+(D3*AD247^2)+(E3*AD247^3)+(F3*sexm)+(G3*heightn)+(H3*weightn)+(I3*AD247*weightn)+(J3*parity1)+(K3*parity2)+(L3*parity3)+(M3*AD247*parity1)+(N3*AD247*parity2)+(O3*AD247*parity3))</f>
        <v>2234.890028544386</v>
      </c>
      <c r="D247" s="4">
        <f>EXP((B4*1)+(C4*AD247)+(D4*AD247^2)+(E4*AD247^3)+(F4*sexm)+(G4*heightn)+(H4*weightn)+(I4*AD247*weightn)+(J4*parity1)+(K4*parity2)+(L4*parity3)+(M4*AD247*parity1)+(N4*AD247*parity2)+(O4*AD247*parity3))</f>
        <v>2534.6511139606564</v>
      </c>
      <c r="E247" s="4">
        <f>EXP((B5*1)+(C5*AD247)+(D5*AD247^2)+(E5*AD247^3)+(F5*sexm)+(G5*heightn)+(H5*weightn)+(I5*AD247*weightn)+(J5*parity1)+(K5*parity2)+(L5*parity3)+(M5*AD247*parity1)+(N5*AD247*parity2)+(O5*AD247*parity3))</f>
        <v>2866.240526378059</v>
      </c>
      <c r="F247" s="4">
        <f>EXP((B6*1)+(C6*AD247)+(D6*AD247^2)+(E6*AD247^3)+(F6*sexm)+(G6*heightn)+(H6*weightn)+(I6*AD247*weightn)+(J6*parity1)+(K6*parity2)+(L6*parity3)+(M6*AD247*parity1)+(N6*AD247*parity2)+(O6*AD247*parity3))</f>
        <v>2950.2542576001347</v>
      </c>
      <c r="G247" s="1">
        <v>-1</v>
      </c>
      <c r="H247" s="1"/>
      <c r="I247" s="4">
        <f t="shared" si="27"/>
        <v>36.4</v>
      </c>
      <c r="J247" s="1">
        <f t="shared" si="21"/>
        <v>0.6343146794797497</v>
      </c>
      <c r="K247" s="1">
        <f t="shared" si="22"/>
        <v>0.6649281570153778</v>
      </c>
      <c r="L247" s="1">
        <f t="shared" si="23"/>
        <v>0.7541135681653793</v>
      </c>
      <c r="M247" s="1">
        <f t="shared" si="24"/>
        <v>0.852768595512796</v>
      </c>
      <c r="N247" s="1">
        <f t="shared" si="25"/>
        <v>0.8777644990033426</v>
      </c>
      <c r="AD247" s="1">
        <f t="shared" si="26"/>
        <v>-0.36000000000000015</v>
      </c>
    </row>
    <row r="248" spans="1:30" ht="14.25">
      <c r="A248" s="4">
        <v>36.5</v>
      </c>
      <c r="B248" s="4">
        <f>EXP((B2*1)+(C2*AD248)+(D2*AD248^2)+(E2*AD248^3)+(F2*sexm)+(G2*heightn)+(H2*weightn)+(I2*AD248*weightn)+(J2*parity1)+(K2*parity2)+(L2*parity3)+(M2*AD248*parity1)+(N2*AD248*parity2)+(O2*AD248*parity3))</f>
        <v>2147.871023945738</v>
      </c>
      <c r="C248" s="4">
        <f>EXP((B3*1)+(C3*AD248)+(D3*AD248^2)+(E3*AD248^3)+(F3*sexm)+(G3*heightn)+(H3*weightn)+(I3*AD248*weightn)+(J3*parity1)+(K3*parity2)+(L3*parity3)+(M3*AD248*parity1)+(N3*AD248*parity2)+(O3*AD248*parity3))</f>
        <v>2251.470583426902</v>
      </c>
      <c r="D248" s="4">
        <f>EXP((B4*1)+(C4*AD248)+(D4*AD248^2)+(E4*AD248^3)+(F4*sexm)+(G4*heightn)+(H4*weightn)+(I4*AD248*weightn)+(J4*parity1)+(K4*parity2)+(L4*parity3)+(M4*AD248*parity1)+(N4*AD248*parity2)+(O4*AD248*parity3))</f>
        <v>2553.8789466032</v>
      </c>
      <c r="E248" s="4">
        <f>EXP((B5*1)+(C5*AD248)+(D5*AD248^2)+(E5*AD248^3)+(F5*sexm)+(G5*heightn)+(H5*weightn)+(I5*AD248*weightn)+(J5*parity1)+(K5*parity2)+(L5*parity3)+(M5*AD248*parity1)+(N5*AD248*parity2)+(O5*AD248*parity3))</f>
        <v>2887.7624794247613</v>
      </c>
      <c r="F248" s="4">
        <f>EXP((B6*1)+(C6*AD248)+(D6*AD248^2)+(E6*AD248^3)+(F6*sexm)+(G6*heightn)+(H6*weightn)+(I6*AD248*weightn)+(J6*parity1)+(K6*parity2)+(L6*parity3)+(M6*AD248*parity1)+(N6*AD248*parity2)+(O6*AD248*parity3))</f>
        <v>2971.8839677778406</v>
      </c>
      <c r="G248" s="1">
        <v>-1</v>
      </c>
      <c r="H248" s="1"/>
      <c r="I248" s="4">
        <f t="shared" si="27"/>
        <v>36.5</v>
      </c>
      <c r="J248" s="1">
        <f t="shared" si="21"/>
        <v>0.6390381196470615</v>
      </c>
      <c r="K248" s="1">
        <f t="shared" si="22"/>
        <v>0.6698612309740567</v>
      </c>
      <c r="L248" s="1">
        <f t="shared" si="23"/>
        <v>0.7598342645571985</v>
      </c>
      <c r="M248" s="1">
        <f t="shared" si="24"/>
        <v>0.8591718423803997</v>
      </c>
      <c r="N248" s="1">
        <f t="shared" si="25"/>
        <v>0.8841998059497904</v>
      </c>
      <c r="AD248" s="1">
        <f t="shared" si="26"/>
        <v>-0.35</v>
      </c>
    </row>
    <row r="249" spans="1:30" ht="14.25">
      <c r="A249" s="4">
        <v>36.6</v>
      </c>
      <c r="B249" s="4">
        <f>EXP((B2*1)+(C2*AD249)+(D2*AD249^2)+(E2*AD249^3)+(F2*sexm)+(G2*heightn)+(H2*weightn)+(I2*AD249*weightn)+(J2*parity1)+(K2*parity2)+(L2*parity3)+(M2*AD249*parity1)+(N2*AD249*parity2)+(O2*AD249*parity3))</f>
        <v>2163.742114878307</v>
      </c>
      <c r="C249" s="4">
        <f>EXP((B3*1)+(C3*AD249)+(D3*AD249^2)+(E3*AD249^3)+(F3*sexm)+(G3*heightn)+(H3*weightn)+(I3*AD249*weightn)+(J3*parity1)+(K3*parity2)+(L3*parity3)+(M3*AD249*parity1)+(N3*AD249*parity2)+(O3*AD249*parity3))</f>
        <v>2268.0405438424423</v>
      </c>
      <c r="D249" s="4">
        <f>EXP((B4*1)+(C4*AD249)+(D4*AD249^2)+(E4*AD249^3)+(F4*sexm)+(G4*heightn)+(H4*weightn)+(I4*AD249*weightn)+(J4*parity1)+(K4*parity2)+(L4*parity3)+(M4*AD249*parity1)+(N4*AD249*parity2)+(O4*AD249*parity3))</f>
        <v>2573.1050764912757</v>
      </c>
      <c r="E249" s="4">
        <f>EXP((B5*1)+(C5*AD249)+(D5*AD249^2)+(E5*AD249^3)+(F5*sexm)+(G5*heightn)+(H5*weightn)+(I5*AD249*weightn)+(J5*parity1)+(K5*parity2)+(L5*parity3)+(M5*AD249*parity1)+(N5*AD249*parity2)+(O5*AD249*parity3))</f>
        <v>2909.276421362377</v>
      </c>
      <c r="F249" s="4">
        <f>EXP((B6*1)+(C6*AD249)+(D6*AD249^2)+(E6*AD249^3)+(F6*sexm)+(G6*heightn)+(H6*weightn)+(I6*AD249*weightn)+(J6*parity1)+(K6*parity2)+(L6*parity3)+(M6*AD249*parity1)+(N6*AD249*parity2)+(O6*AD249*parity3))</f>
        <v>2993.4796168902267</v>
      </c>
      <c r="G249" s="1"/>
      <c r="H249" s="1"/>
      <c r="I249" s="4">
        <f t="shared" si="27"/>
        <v>36.6</v>
      </c>
      <c r="J249" s="1">
        <f t="shared" si="21"/>
        <v>0.6437601127244971</v>
      </c>
      <c r="K249" s="1">
        <f t="shared" si="22"/>
        <v>0.6747911528494964</v>
      </c>
      <c r="L249" s="1">
        <f t="shared" si="23"/>
        <v>0.765554454342708</v>
      </c>
      <c r="M249" s="1">
        <f t="shared" si="24"/>
        <v>0.8655727057696518</v>
      </c>
      <c r="N249" s="1">
        <f t="shared" si="25"/>
        <v>0.8906249789920642</v>
      </c>
      <c r="AD249" s="1">
        <f t="shared" si="26"/>
        <v>-0.33999999999999986</v>
      </c>
    </row>
    <row r="250" spans="1:30" ht="14.25">
      <c r="A250" s="4">
        <v>36.7</v>
      </c>
      <c r="B250" s="4">
        <f>EXP((B2*1)+(C2*AD250)+(D2*AD250^2)+(E2*AD250^3)+(F2*sexm)+(G2*heightn)+(H2*weightn)+(I2*AD250*weightn)+(J2*parity1)+(K2*parity2)+(L2*parity3)+(M2*AD250*parity1)+(N2*AD250*parity2)+(O2*AD250*parity3))</f>
        <v>2179.6068435307175</v>
      </c>
      <c r="C250" s="4">
        <f>EXP((B3*1)+(C3*AD250)+(D3*AD250^2)+(E3*AD250^3)+(F3*sexm)+(G3*heightn)+(H3*weightn)+(I3*AD250*weightn)+(J3*parity1)+(K3*parity2)+(L3*parity3)+(M3*AD250*parity1)+(N3*AD250*parity2)+(O3*AD250*parity3))</f>
        <v>2284.598168503979</v>
      </c>
      <c r="D250" s="4">
        <f>EXP((B4*1)+(C4*AD250)+(D4*AD250^2)+(E4*AD250^3)+(F4*sexm)+(G4*heightn)+(H4*weightn)+(I4*AD250*weightn)+(J4*parity1)+(K4*parity2)+(L4*parity3)+(M4*AD250*parity1)+(N4*AD250*parity2)+(O4*AD250*parity3))</f>
        <v>2592.327590537352</v>
      </c>
      <c r="E250" s="4">
        <f>EXP((B5*1)+(C5*AD250)+(D5*AD250^2)+(E5*AD250^3)+(F5*sexm)+(G5*heightn)+(H5*weightn)+(I5*AD250*weightn)+(J5*parity1)+(K5*parity2)+(L5*parity3)+(M5*AD250*parity1)+(N5*AD250*parity2)+(O5*AD250*parity3))</f>
        <v>2930.7800729647342</v>
      </c>
      <c r="F250" s="4">
        <f>EXP((B6*1)+(C6*AD250)+(D6*AD250^2)+(E6*AD250^3)+(F6*sexm)+(G6*heightn)+(H6*weightn)+(I6*AD250*weightn)+(J6*parity1)+(K6*parity2)+(L6*parity3)+(M6*AD250*parity1)+(N6*AD250*parity2)+(O6*AD250*parity3))</f>
        <v>3015.0382597458865</v>
      </c>
      <c r="G250" s="1">
        <v>-1</v>
      </c>
      <c r="H250" s="1"/>
      <c r="I250" s="4">
        <f t="shared" si="27"/>
        <v>36.7</v>
      </c>
      <c r="J250" s="1">
        <f t="shared" si="21"/>
        <v>0.6484802128858759</v>
      </c>
      <c r="K250" s="1">
        <f t="shared" si="22"/>
        <v>0.6797174045711164</v>
      </c>
      <c r="L250" s="1">
        <f t="shared" si="23"/>
        <v>0.7712735683369588</v>
      </c>
      <c r="M250" s="1">
        <f t="shared" si="24"/>
        <v>0.8719705075614336</v>
      </c>
      <c r="N250" s="1">
        <f t="shared" si="25"/>
        <v>0.8970391418719724</v>
      </c>
      <c r="AD250" s="1">
        <f t="shared" si="26"/>
        <v>-0.32999999999999974</v>
      </c>
    </row>
    <row r="251" spans="1:30" ht="14.25">
      <c r="A251" s="4">
        <v>36.8</v>
      </c>
      <c r="B251" s="4">
        <f>EXP((B2*1)+(C2*AD251)+(D2*AD251^2)+(E2*AD251^3)+(F2*sexm)+(G2*heightn)+(H2*weightn)+(I2*AD251*weightn)+(J2*parity1)+(K2*parity2)+(L2*parity3)+(M2*AD251*parity1)+(N2*AD251*parity2)+(O2*AD251*parity3))</f>
        <v>2195.46370915879</v>
      </c>
      <c r="C251" s="4">
        <f>EXP((B3*1)+(C3*AD251)+(D3*AD251^2)+(E3*AD251^3)+(F3*sexm)+(G3*heightn)+(H3*weightn)+(I3*AD251*weightn)+(J3*parity1)+(K3*parity2)+(L3*parity3)+(M3*AD251*parity1)+(N3*AD251*parity2)+(O3*AD251*parity3))</f>
        <v>2301.14171200418</v>
      </c>
      <c r="D251" s="4">
        <f>EXP((B4*1)+(C4*AD251)+(D4*AD251^2)+(E4*AD251^3)+(F4*sexm)+(G4*heightn)+(H4*weightn)+(I4*AD251*weightn)+(J4*parity1)+(K4*parity2)+(L4*parity3)+(M4*AD251*parity1)+(N4*AD251*parity2)+(O4*AD251*parity3))</f>
        <v>2611.5445689215558</v>
      </c>
      <c r="E251" s="4">
        <f>EXP((B5*1)+(C5*AD251)+(D5*AD251^2)+(E5*AD251^3)+(F5*sexm)+(G5*heightn)+(H5*weightn)+(I5*AD251*weightn)+(J5*parity1)+(K5*parity2)+(L5*parity3)+(M5*AD251*parity1)+(N5*AD251*parity2)+(O5*AD251*parity3))</f>
        <v>2952.2711464857207</v>
      </c>
      <c r="F251" s="4">
        <f>EXP((B6*1)+(C6*AD251)+(D6*AD251^2)+(E6*AD251^3)+(F6*sexm)+(G6*heightn)+(H6*weightn)+(I6*AD251*weightn)+(J6*parity1)+(K6*parity2)+(L6*parity3)+(M6*AD251*parity1)+(N6*AD251*parity2)+(O6*AD251*parity3))</f>
        <v>3036.5569389898005</v>
      </c>
      <c r="G251" s="1">
        <v>-1</v>
      </c>
      <c r="H251" s="1"/>
      <c r="I251" s="4">
        <f t="shared" si="27"/>
        <v>36.8</v>
      </c>
      <c r="J251" s="1">
        <f t="shared" si="21"/>
        <v>0.6531979736273215</v>
      </c>
      <c r="K251" s="1">
        <f t="shared" si="22"/>
        <v>0.6846394668424564</v>
      </c>
      <c r="L251" s="1">
        <f t="shared" si="23"/>
        <v>0.7769910353519848</v>
      </c>
      <c r="M251" s="1">
        <f t="shared" si="24"/>
        <v>0.8783645671017586</v>
      </c>
      <c r="N251" s="1">
        <f t="shared" si="25"/>
        <v>0.903441414712386</v>
      </c>
      <c r="AD251" s="1">
        <f t="shared" si="26"/>
        <v>-0.3200000000000003</v>
      </c>
    </row>
    <row r="252" spans="1:30" ht="14.25">
      <c r="A252" s="4">
        <v>36.9</v>
      </c>
      <c r="B252" s="4">
        <f>EXP((B2*1)+(C2*AD252)+(D2*AD252^2)+(E2*AD252^3)+(F2*sexm)+(G2*heightn)+(H2*weightn)+(I2*AD252*weightn)+(J2*parity1)+(K2*parity2)+(L2*parity3)+(M2*AD252*parity1)+(N2*AD252*parity2)+(O2*AD252*parity3))</f>
        <v>2211.3112090582354</v>
      </c>
      <c r="C252" s="4">
        <f>EXP((B3*1)+(C3*AD252)+(D3*AD252^2)+(E3*AD252^3)+(F3*sexm)+(G3*heightn)+(H3*weightn)+(I3*AD252*weightn)+(J3*parity1)+(K3*parity2)+(L3*parity3)+(M3*AD252*parity1)+(N3*AD252*parity2)+(O3*AD252*parity3))</f>
        <v>2317.669425186446</v>
      </c>
      <c r="D252" s="4">
        <f>EXP((B4*1)+(C4*AD252)+(D4*AD252^2)+(E4*AD252^3)+(F4*sexm)+(G4*heightn)+(H4*weightn)+(I4*AD252*weightn)+(J4*parity1)+(K4*parity2)+(L4*parity3)+(M4*AD252*parity1)+(N4*AD252*parity2)+(O4*AD252*parity3))</f>
        <v>2630.754085478681</v>
      </c>
      <c r="E252" s="4">
        <f>EXP((B5*1)+(C5*AD252)+(D5*AD252^2)+(E5*AD252^3)+(F5*sexm)+(G5*heightn)+(H5*weightn)+(I5*AD252*weightn)+(J5*parity1)+(K5*parity2)+(L5*parity3)+(M5*AD252*parity1)+(N5*AD252*parity2)+(O5*AD252*parity3))</f>
        <v>2973.7473461232903</v>
      </c>
      <c r="F252" s="4">
        <f>EXP((B6*1)+(C6*AD252)+(D6*AD252^2)+(E6*AD252^3)+(F6*sexm)+(G6*heightn)+(H6*weightn)+(I6*AD252*weightn)+(J6*parity1)+(K6*parity2)+(L6*parity3)+(M6*AD252*parity1)+(N6*AD252*parity2)+(O6*AD252*parity3))</f>
        <v>3058.0326857721807</v>
      </c>
      <c r="G252" s="1">
        <v>-1</v>
      </c>
      <c r="H252" s="1"/>
      <c r="I252" s="4">
        <f t="shared" si="27"/>
        <v>36.9</v>
      </c>
      <c r="J252" s="1">
        <f t="shared" si="21"/>
        <v>0.657912947861782</v>
      </c>
      <c r="K252" s="1">
        <f t="shared" si="22"/>
        <v>0.6895568192515683</v>
      </c>
      <c r="L252" s="1">
        <f t="shared" si="23"/>
        <v>0.7827062823119458</v>
      </c>
      <c r="M252" s="1">
        <f t="shared" si="24"/>
        <v>0.8847542013398264</v>
      </c>
      <c r="N252" s="1">
        <f t="shared" si="25"/>
        <v>0.909830914216233</v>
      </c>
      <c r="AD252" s="1">
        <f t="shared" si="26"/>
        <v>-0.31000000000000016</v>
      </c>
    </row>
    <row r="253" spans="1:30" ht="14.25">
      <c r="A253" s="4">
        <v>37</v>
      </c>
      <c r="B253" s="4">
        <f>EXP((B2*1)+(C2*AD253)+(D2*AD253^2)+(E2*AD253^3)+(F2*sexm)+(G2*heightn)+(H2*weightn)+(I2*AD253*weightn)+(J2*parity1)+(K2*parity2)+(L2*parity3)+(M2*AD253*parity1)+(N2*AD253*parity2)+(O2*AD253*parity3))</f>
        <v>2227.147838882799</v>
      </c>
      <c r="C253" s="4">
        <f>EXP((B3*1)+(C3*AD253)+(D3*AD253^2)+(E3*AD253^3)+(F3*sexm)+(G3*heightn)+(H3*weightn)+(I3*AD253*weightn)+(J3*parity1)+(K3*parity2)+(L3*parity3)+(M3*AD253*parity1)+(N3*AD253*parity2)+(O3*AD253*parity3))</f>
        <v>2334.1795555174</v>
      </c>
      <c r="D253" s="4">
        <f>EXP((B4*1)+(C4*AD253)+(D4*AD253^2)+(E4*AD253^3)+(F4*sexm)+(G4*heightn)+(H4*weightn)+(I4*AD253*weightn)+(J4*parity1)+(K4*parity2)+(L4*parity3)+(M4*AD253*parity1)+(N4*AD253*parity2)+(O4*AD253*parity3))</f>
        <v>2649.954208087539</v>
      </c>
      <c r="E253" s="4">
        <f>EXP((B5*1)+(C5*AD253)+(D5*AD253^2)+(E5*AD253^3)+(F5*sexm)+(G5*heightn)+(H5*weightn)+(I5*AD253*weightn)+(J5*parity1)+(K5*parity2)+(L5*parity3)+(M5*AD253*parity1)+(N5*AD253*parity2)+(O5*AD253*parity3))</f>
        <v>2995.2063684870536</v>
      </c>
      <c r="F253" s="4">
        <f>EXP((B6*1)+(C6*AD253)+(D6*AD253^2)+(E6*AD253^3)+(F6*sexm)+(G6*heightn)+(H6*weightn)+(I6*AD253*weightn)+(J6*parity1)+(K6*parity2)+(L6*parity3)+(M6*AD253*parity1)+(N6*AD253*parity2)+(O6*AD253*parity3))</f>
        <v>3079.462520424707</v>
      </c>
      <c r="G253" s="1">
        <v>-1</v>
      </c>
      <c r="H253" s="1"/>
      <c r="I253" s="4">
        <f t="shared" si="27"/>
        <v>37</v>
      </c>
      <c r="J253" s="1">
        <f t="shared" si="21"/>
        <v>0.6626246880136858</v>
      </c>
      <c r="K253" s="1">
        <f t="shared" si="22"/>
        <v>0.6944689403818393</v>
      </c>
      <c r="L253" s="1">
        <f t="shared" si="23"/>
        <v>0.7884187343689683</v>
      </c>
      <c r="M253" s="1">
        <f t="shared" si="24"/>
        <v>0.8911387249671399</v>
      </c>
      <c r="N253" s="1">
        <f t="shared" si="25"/>
        <v>0.9162067538676941</v>
      </c>
      <c r="AD253" s="1">
        <f t="shared" si="26"/>
        <v>-0.3</v>
      </c>
    </row>
    <row r="254" spans="1:30" ht="14.25">
      <c r="A254" s="4">
        <v>37.1</v>
      </c>
      <c r="B254" s="4">
        <f>EXP((B2*1)+(C2*AD254)+(D2*AD254^2)+(E2*AD254^3)+(F2*sexm)+(G2*heightn)+(H2*weightn)+(I2*AD254*weightn)+(J2*parity1)+(K2*parity2)+(L2*parity3)+(M2*AD254*parity1)+(N2*AD254*parity2)+(O2*AD254*parity3))</f>
        <v>2242.9720929627324</v>
      </c>
      <c r="C254" s="4">
        <f>EXP((B3*1)+(C3*AD254)+(D3*AD254^2)+(E3*AD254^3)+(F3*sexm)+(G3*heightn)+(H3*weightn)+(I3*AD254*weightn)+(J3*parity1)+(K3*parity2)+(L3*parity3)+(M3*AD254*parity1)+(N3*AD254*parity2)+(O3*AD254*parity3))</f>
        <v>2350.6703474608303</v>
      </c>
      <c r="D254" s="4">
        <f>EXP((B4*1)+(C4*AD254)+(D4*AD254^2)+(E4*AD254^3)+(F4*sexm)+(G4*heightn)+(H4*weightn)+(I4*AD254*weightn)+(J4*parity1)+(K4*parity2)+(L4*parity3)+(M4*AD254*parity1)+(N4*AD254*parity2)+(O4*AD254*parity3))</f>
        <v>2669.1429990625625</v>
      </c>
      <c r="E254" s="4">
        <f>EXP((B5*1)+(C5*AD254)+(D5*AD254^2)+(E5*AD254^3)+(F5*sexm)+(G5*heightn)+(H5*weightn)+(I5*AD254*weightn)+(J5*parity1)+(K5*parity2)+(L5*parity3)+(M5*AD254*parity1)+(N5*AD254*parity2)+(O5*AD254*parity3))</f>
        <v>3016.6459030689334</v>
      </c>
      <c r="F254" s="4">
        <f>EXP((B6*1)+(C6*AD254)+(D6*AD254^2)+(E6*AD254^3)+(F6*sexm)+(G6*heightn)+(H6*weightn)+(I6*AD254*weightn)+(J6*parity1)+(K6*parity2)+(L6*parity3)+(M6*AD254*parity1)+(N6*AD254*parity2)+(O6*AD254*parity3))</f>
        <v>3100.84345314434</v>
      </c>
      <c r="G254" s="1">
        <v>-1</v>
      </c>
      <c r="H254" s="1"/>
      <c r="I254" s="4">
        <f t="shared" si="27"/>
        <v>37.1</v>
      </c>
      <c r="J254" s="1">
        <f t="shared" si="21"/>
        <v>0.6673327461136926</v>
      </c>
      <c r="K254" s="1">
        <f t="shared" si="22"/>
        <v>0.6993753079232484</v>
      </c>
      <c r="L254" s="1">
        <f t="shared" si="23"/>
        <v>0.794127815019655</v>
      </c>
      <c r="M254" s="1">
        <f t="shared" si="24"/>
        <v>0.8975174505575357</v>
      </c>
      <c r="N254" s="1">
        <f t="shared" si="25"/>
        <v>0.9225680441356521</v>
      </c>
      <c r="AD254" s="1">
        <f t="shared" si="26"/>
        <v>-0.28999999999999987</v>
      </c>
    </row>
    <row r="255" spans="1:30" ht="14.25">
      <c r="A255" s="4">
        <v>37.2</v>
      </c>
      <c r="B255" s="4">
        <f>EXP((B2*1)+(C2*AD255)+(D2*AD255^2)+(E2*AD255^3)+(F2*sexm)+(G2*heightn)+(H2*weightn)+(I2*AD255*weightn)+(J2*parity1)+(K2*parity2)+(L2*parity3)+(M2*AD255*parity1)+(N2*AD255*parity2)+(O2*AD255*parity3))</f>
        <v>2258.7824646235517</v>
      </c>
      <c r="C255" s="4">
        <f>EXP((B3*1)+(C3*AD255)+(D3*AD255^2)+(E3*AD255^3)+(F3*sexm)+(G3*heightn)+(H3*weightn)+(I3*AD255*weightn)+(J3*parity1)+(K3*parity2)+(L3*parity3)+(M3*AD255*parity1)+(N3*AD255*parity2)+(O3*AD255*parity3))</f>
        <v>2367.140042852897</v>
      </c>
      <c r="D255" s="4">
        <f>EXP((B4*1)+(C4*AD255)+(D4*AD255^2)+(E4*AD255^3)+(F4*sexm)+(G4*heightn)+(H4*weightn)+(I4*AD255*weightn)+(J4*parity1)+(K4*parity2)+(L4*parity3)+(M4*AD255*parity1)+(N4*AD255*parity2)+(O4*AD255*parity3))</f>
        <v>2688.3185155475207</v>
      </c>
      <c r="E255" s="4">
        <f>EXP((B5*1)+(C5*AD255)+(D5*AD255^2)+(E5*AD255^3)+(F5*sexm)+(G5*heightn)+(H5*weightn)+(I5*AD255*weightn)+(J5*parity1)+(K5*parity2)+(L5*parity3)+(M5*AD255*parity1)+(N5*AD255*parity2)+(O5*AD255*parity3))</f>
        <v>3038.063632717127</v>
      </c>
      <c r="F255" s="4">
        <f>EXP((B6*1)+(C6*AD255)+(D6*AD255^2)+(E6*AD255^3)+(F6*sexm)+(G6*heightn)+(H6*weightn)+(I6*AD255*weightn)+(J6*parity1)+(K6*parity2)+(L6*parity3)+(M6*AD255*parity1)+(N6*AD255*parity2)+(O6*AD255*parity3))</f>
        <v>3122.1724846841676</v>
      </c>
      <c r="G255" s="1">
        <v>-1</v>
      </c>
      <c r="H255" s="1"/>
      <c r="I255" s="4">
        <f t="shared" si="27"/>
        <v>37.2</v>
      </c>
      <c r="J255" s="1">
        <f t="shared" si="21"/>
        <v>0.6720366738935324</v>
      </c>
      <c r="K255" s="1">
        <f t="shared" si="22"/>
        <v>0.7042753987839984</v>
      </c>
      <c r="L255" s="1">
        <f t="shared" si="23"/>
        <v>0.7998329462222251</v>
      </c>
      <c r="M255" s="1">
        <f t="shared" si="24"/>
        <v>0.9038896887081987</v>
      </c>
      <c r="N255" s="1">
        <f t="shared" si="25"/>
        <v>0.9289138926792323</v>
      </c>
      <c r="AD255" s="1">
        <f t="shared" si="26"/>
        <v>-0.2799999999999997</v>
      </c>
    </row>
    <row r="256" spans="1:30" ht="14.25">
      <c r="A256" s="4">
        <v>37.3</v>
      </c>
      <c r="B256" s="4">
        <f>EXP((B2*1)+(C2*AD256)+(D2*AD256^2)+(E2*AD256^3)+(F2*sexm)+(G2*heightn)+(H2*weightn)+(I2*AD256*weightn)+(J2*parity1)+(K2*parity2)+(L2*parity3)+(M2*AD256*parity1)+(N2*AD256*parity2)+(O2*AD256*parity3))</f>
        <v>2274.5774465048876</v>
      </c>
      <c r="C256" s="4">
        <f>EXP((B3*1)+(C3*AD256)+(D3*AD256^2)+(E3*AD256^3)+(F3*sexm)+(G3*heightn)+(H3*weightn)+(I3*AD256*weightn)+(J3*parity1)+(K3*parity2)+(L3*parity3)+(M3*AD256*parity1)+(N3*AD256*parity2)+(O3*AD256*parity3))</f>
        <v>2383.5868812784774</v>
      </c>
      <c r="D256" s="4">
        <f>EXP((B4*1)+(C4*AD256)+(D4*AD256^2)+(E4*AD256^3)+(F4*sexm)+(G4*heightn)+(H4*weightn)+(I4*AD256*weightn)+(J4*parity1)+(K4*parity2)+(L4*parity3)+(M4*AD256*parity1)+(N4*AD256*parity2)+(O4*AD256*parity3))</f>
        <v>2707.4788099112097</v>
      </c>
      <c r="E256" s="4">
        <f>EXP((B5*1)+(C5*AD256)+(D5*AD256^2)+(E5*AD256^3)+(F5*sexm)+(G5*heightn)+(H5*weightn)+(I5*AD256*weightn)+(J5*parity1)+(K5*parity2)+(L5*parity3)+(M5*AD256*parity1)+(N5*AD256*parity2)+(O5*AD256*parity3))</f>
        <v>3059.457234112879</v>
      </c>
      <c r="F256" s="4">
        <f>EXP((B6*1)+(C6*AD256)+(D6*AD256^2)+(E6*AD256^3)+(F6*sexm)+(G6*heightn)+(H6*weightn)+(I6*AD256*weightn)+(J6*parity1)+(K6*parity2)+(L6*parity3)+(M6*AD256*parity1)+(N6*AD256*parity2)+(O6*AD256*parity3))</f>
        <v>3143.4466070512626</v>
      </c>
      <c r="G256" s="1">
        <v>-1</v>
      </c>
      <c r="H256" s="1"/>
      <c r="I256" s="4">
        <f t="shared" si="27"/>
        <v>37.3</v>
      </c>
      <c r="J256" s="1">
        <f t="shared" si="21"/>
        <v>0.6767360228808686</v>
      </c>
      <c r="K256" s="1">
        <f t="shared" si="22"/>
        <v>0.7091686892024865</v>
      </c>
      <c r="L256" s="1">
        <f t="shared" si="23"/>
        <v>0.8055335485142393</v>
      </c>
      <c r="M256" s="1">
        <f t="shared" si="24"/>
        <v>0.9102547481815118</v>
      </c>
      <c r="N256" s="1">
        <f t="shared" si="25"/>
        <v>0.9352434045554321</v>
      </c>
      <c r="AD256" s="1">
        <f t="shared" si="26"/>
        <v>-0.2700000000000003</v>
      </c>
    </row>
    <row r="257" spans="1:30" ht="14.25">
      <c r="A257" s="4">
        <v>37.4</v>
      </c>
      <c r="B257" s="4">
        <f>EXP((B2*1)+(C2*AD257)+(D2*AD257^2)+(E2*AD257^3)+(F2*sexm)+(G2*heightn)+(H2*weightn)+(I2*AD257*weightn)+(J2*parity1)+(K2*parity2)+(L2*parity3)+(M2*AD257*parity1)+(N2*AD257*parity2)+(O2*AD257*parity3))</f>
        <v>2290.355530879375</v>
      </c>
      <c r="C257" s="4">
        <f>EXP((B3*1)+(C3*AD257)+(D3*AD257^2)+(E3*AD257^3)+(F3*sexm)+(G3*heightn)+(H3*weightn)+(I3*AD257*weightn)+(J3*parity1)+(K3*parity2)+(L3*parity3)+(M3*AD257*parity1)+(N3*AD257*parity2)+(O3*AD257*parity3))</f>
        <v>2400.0091004485257</v>
      </c>
      <c r="D257" s="4">
        <f>EXP((B4*1)+(C4*AD257)+(D4*AD257^2)+(E4*AD257^3)+(F4*sexm)+(G4*heightn)+(H4*weightn)+(I4*AD257*weightn)+(J4*parity1)+(K4*parity2)+(L4*parity3)+(M4*AD257*parity1)+(N4*AD257*parity2)+(O4*AD257*parity3))</f>
        <v>2726.6219301450024</v>
      </c>
      <c r="E257" s="4">
        <f>EXP((B5*1)+(C5*AD257)+(D5*AD257^2)+(E5*AD257^3)+(F5*sexm)+(G5*heightn)+(H5*weightn)+(I5*AD257*weightn)+(J5*parity1)+(K5*parity2)+(L5*parity3)+(M5*AD257*parity1)+(N5*AD257*parity2)+(O5*AD257*parity3))</f>
        <v>3080.824378250276</v>
      </c>
      <c r="F257" s="4">
        <f>EXP((B6*1)+(C6*AD257)+(D6*AD257^2)+(E6*AD257^3)+(F6*sexm)+(G6*heightn)+(H6*weightn)+(I6*AD257*weightn)+(J6*parity1)+(K6*parity2)+(L6*parity3)+(M6*AD257*parity1)+(N6*AD257*parity2)+(O6*AD257*parity3))</f>
        <v>3164.662804211231</v>
      </c>
      <c r="G257" s="1">
        <v>-1</v>
      </c>
      <c r="H257" s="1"/>
      <c r="I257" s="4">
        <f t="shared" si="27"/>
        <v>37.4</v>
      </c>
      <c r="J257" s="1">
        <f t="shared" si="21"/>
        <v>0.6814303444941759</v>
      </c>
      <c r="K257" s="1">
        <f t="shared" si="22"/>
        <v>0.7140546548595774</v>
      </c>
      <c r="L257" s="1">
        <f t="shared" si="23"/>
        <v>0.8112290411308805</v>
      </c>
      <c r="M257" s="1">
        <f t="shared" si="24"/>
        <v>0.9166119360478046</v>
      </c>
      <c r="N257" s="1">
        <f t="shared" si="25"/>
        <v>0.941555682428738</v>
      </c>
      <c r="AD257" s="1">
        <f t="shared" si="26"/>
        <v>-0.2600000000000001</v>
      </c>
    </row>
    <row r="258" spans="1:30" ht="14.25">
      <c r="A258" s="4">
        <v>37.5</v>
      </c>
      <c r="B258" s="4">
        <f>EXP((B2*1)+(C2*AD258)+(D2*AD258^2)+(E2*AD258^3)+(F2*sexm)+(G2*heightn)+(H2*weightn)+(I2*AD258*weightn)+(J2*parity1)+(K2*parity2)+(L2*parity3)+(M2*AD258*parity1)+(N2*AD258*parity2)+(O2*AD258*parity3))</f>
        <v>2306.115209971461</v>
      </c>
      <c r="C258" s="4">
        <f>EXP((B3*1)+(C3*AD258)+(D3*AD258^2)+(E3*AD258^3)+(F3*sexm)+(G3*heightn)+(H3*weightn)+(I3*AD258*weightn)+(J3*parity1)+(K3*parity2)+(L3*parity3)+(M3*AD258*parity1)+(N3*AD258*parity2)+(O3*AD258*parity3))</f>
        <v>2416.404936578342</v>
      </c>
      <c r="D258" s="4">
        <f>EXP((B4*1)+(C4*AD258)+(D4*AD258^2)+(E4*AD258^3)+(F4*sexm)+(G4*heightn)+(H4*weightn)+(I4*AD258*weightn)+(J4*parity1)+(K4*parity2)+(L4*parity3)+(M4*AD258*parity1)+(N4*AD258*parity2)+(O4*AD258*parity3))</f>
        <v>2745.745920262095</v>
      </c>
      <c r="E258" s="4">
        <f>EXP((B5*1)+(C5*AD258)+(D5*AD258^2)+(E5*AD258^3)+(F5*sexm)+(G5*heightn)+(H5*weightn)+(I5*AD258*weightn)+(J5*parity1)+(K5*parity2)+(L5*parity3)+(M5*AD258*parity1)+(N5*AD258*parity2)+(O5*AD258*parity3))</f>
        <v>3102.162730918431</v>
      </c>
      <c r="F258" s="4">
        <f>EXP((B6*1)+(C6*AD258)+(D6*AD258^2)+(E6*AD258^3)+(F6*sexm)+(G6*heightn)+(H6*weightn)+(I6*AD258*weightn)+(J6*parity1)+(K6*parity2)+(L6*parity3)+(M6*AD258*parity1)+(N6*AD258*parity2)+(O6*AD258*parity3))</f>
        <v>3185.8180527992904</v>
      </c>
      <c r="G258" s="1">
        <v>-1</v>
      </c>
      <c r="H258" s="1"/>
      <c r="I258" s="4">
        <f t="shared" si="27"/>
        <v>37.5</v>
      </c>
      <c r="J258" s="1">
        <f t="shared" si="21"/>
        <v>0.6861191901375921</v>
      </c>
      <c r="K258" s="1">
        <f t="shared" si="22"/>
        <v>0.7189327709911464</v>
      </c>
      <c r="L258" s="1">
        <f t="shared" si="23"/>
        <v>0.8169188421237378</v>
      </c>
      <c r="M258" s="1">
        <f t="shared" si="24"/>
        <v>0.9229605578288153</v>
      </c>
      <c r="N258" s="1">
        <f t="shared" si="25"/>
        <v>0.9478498267826874</v>
      </c>
      <c r="AD258" s="1">
        <f t="shared" si="26"/>
        <v>-0.25</v>
      </c>
    </row>
    <row r="259" spans="1:30" ht="14.25">
      <c r="A259" s="4">
        <v>37.6</v>
      </c>
      <c r="B259" s="4">
        <f>EXP((B2*1)+(C2*AD259)+(D2*AD259^2)+(E2*AD259^3)+(F2*sexm)+(G2*heightn)+(H2*weightn)+(I2*AD259*weightn)+(J2*parity1)+(K2*parity2)+(L2*parity3)+(M2*AD259*parity1)+(N2*AD259*parity2)+(O2*AD259*parity3))</f>
        <v>2321.85497627599</v>
      </c>
      <c r="C259" s="4">
        <f>EXP((B3*1)+(C3*AD259)+(D3*AD259^2)+(E3*AD259^3)+(F3*sexm)+(G3*heightn)+(H3*weightn)+(I3*AD259*weightn)+(J3*parity1)+(K3*parity2)+(L3*parity3)+(M3*AD259*parity1)+(N3*AD259*parity2)+(O3*AD259*parity3))</f>
        <v>2432.772624766573</v>
      </c>
      <c r="D259" s="4">
        <f>EXP((B4*1)+(C4*AD259)+(D4*AD259^2)+(E4*AD259^3)+(F4*sexm)+(G4*heightn)+(H4*weightn)+(I4*AD259*weightn)+(J4*parity1)+(K4*parity2)+(L4*parity3)+(M4*AD259*parity1)+(N4*AD259*parity2)+(O4*AD259*parity3))</f>
        <v>2764.8488206984025</v>
      </c>
      <c r="E259" s="4">
        <f>EXP((B5*1)+(C5*AD259)+(D5*AD259^2)+(E5*AD259^3)+(F5*sexm)+(G5*heightn)+(H5*weightn)+(I5*AD259*weightn)+(J5*parity1)+(K5*parity2)+(L5*parity3)+(M5*AD259*parity1)+(N5*AD259*parity2)+(O5*AD259*parity3))</f>
        <v>3123.469953186411</v>
      </c>
      <c r="F259" s="4">
        <f>EXP((B6*1)+(C6*AD259)+(D6*AD259^2)+(E6*AD259^3)+(F6*sexm)+(G6*heightn)+(H6*weightn)+(I6*AD259*weightn)+(J6*parity1)+(K6*parity2)+(L6*parity3)+(M6*AD259*parity1)+(N6*AD259*parity2)+(O6*AD259*parity3))</f>
        <v>3206.909322837573</v>
      </c>
      <c r="G259" s="1">
        <v>-1</v>
      </c>
      <c r="H259" s="1"/>
      <c r="I259" s="4">
        <f t="shared" si="27"/>
        <v>37.6</v>
      </c>
      <c r="J259" s="1">
        <f t="shared" si="21"/>
        <v>0.6908021112957038</v>
      </c>
      <c r="K259" s="1">
        <f t="shared" si="22"/>
        <v>0.7238025125008398</v>
      </c>
      <c r="L259" s="1">
        <f t="shared" si="23"/>
        <v>0.8226023684800817</v>
      </c>
      <c r="M259" s="1">
        <f t="shared" si="24"/>
        <v>0.9292999176419658</v>
      </c>
      <c r="N259" s="1">
        <f t="shared" si="25"/>
        <v>0.9541249361332818</v>
      </c>
      <c r="AD259" s="1">
        <f t="shared" si="26"/>
        <v>-0.23999999999999985</v>
      </c>
    </row>
    <row r="260" spans="1:30" ht="14.25">
      <c r="A260" s="4">
        <v>37.7</v>
      </c>
      <c r="B260" s="4">
        <f>EXP((B2*1)+(C2*AD260)+(D2*AD260^2)+(E2*AD260^3)+(F2*sexm)+(G2*heightn)+(H2*weightn)+(I2*AD260*weightn)+(J2*parity1)+(K2*parity2)+(L2*parity3)+(M2*AD260*parity1)+(N2*AD260*parity2)+(O2*AD260*parity3))</f>
        <v>2337.5733228765407</v>
      </c>
      <c r="C260" s="4">
        <f>EXP((B3*1)+(C3*AD260)+(D3*AD260^2)+(E3*AD260^3)+(F3*sexm)+(G3*heightn)+(H3*weightn)+(I3*AD260*weightn)+(J3*parity1)+(K3*parity2)+(L3*parity3)+(M3*AD260*parity1)+(N3*AD260*parity2)+(O3*AD260*parity3))</f>
        <v>2449.1103993748693</v>
      </c>
      <c r="D260" s="4">
        <f>EXP((B4*1)+(C4*AD260)+(D4*AD260^2)+(E4*AD260^3)+(F4*sexm)+(G4*heightn)+(H4*weightn)+(I4*AD260*weightn)+(J4*parity1)+(K4*parity2)+(L4*parity3)+(M4*AD260*parity1)+(N4*AD260*parity2)+(O4*AD260*parity3))</f>
        <v>2783.9286687148556</v>
      </c>
      <c r="E260" s="4">
        <f>EXP((B5*1)+(C5*AD260)+(D5*AD260^2)+(E5*AD260^3)+(F5*sexm)+(G5*heightn)+(H5*weightn)+(I5*AD260*weightn)+(J5*parity1)+(K5*parity2)+(L5*parity3)+(M5*AD260*parity1)+(N5*AD260*parity2)+(O5*AD260*parity3))</f>
        <v>3144.7437018903834</v>
      </c>
      <c r="F260" s="4">
        <f>EXP((B6*1)+(C6*AD260)+(D6*AD260^2)+(E6*AD260^3)+(F6*sexm)+(G6*heightn)+(H6*weightn)+(I6*AD260*weightn)+(J6*parity1)+(K6*parity2)+(L6*parity3)+(M6*AD260*parity1)+(N6*AD260*parity2)+(O6*AD260*parity3))</f>
        <v>3227.93357845845</v>
      </c>
      <c r="G260" s="1">
        <v>-1</v>
      </c>
      <c r="H260" s="1"/>
      <c r="I260" s="4">
        <f t="shared" si="27"/>
        <v>37.7</v>
      </c>
      <c r="J260" s="1">
        <f t="shared" si="21"/>
        <v>0.6954786596282588</v>
      </c>
      <c r="K260" s="1">
        <f t="shared" si="22"/>
        <v>0.7286633540730324</v>
      </c>
      <c r="L260" s="1">
        <f t="shared" si="23"/>
        <v>0.8282790362425562</v>
      </c>
      <c r="M260" s="1">
        <f t="shared" si="24"/>
        <v>0.9356293183452987</v>
      </c>
      <c r="N260" s="1">
        <f t="shared" si="25"/>
        <v>0.9603801072441909</v>
      </c>
      <c r="AD260" s="1">
        <f t="shared" si="26"/>
        <v>-0.2299999999999997</v>
      </c>
    </row>
    <row r="261" spans="1:30" ht="14.25">
      <c r="A261" s="4">
        <v>37.8</v>
      </c>
      <c r="B261" s="4">
        <f>EXP((B2*1)+(C2*AD261)+(D2*AD261^2)+(E2*AD261^3)+(F2*sexm)+(G2*heightn)+(H2*weightn)+(I2*AD261*weightn)+(J2*parity1)+(K2*parity2)+(L2*parity3)+(M2*AD261*parity1)+(N2*AD261*parity2)+(O2*AD261*parity3))</f>
        <v>2353.2687437633044</v>
      </c>
      <c r="C261" s="4">
        <f>EXP((B3*1)+(C3*AD261)+(D3*AD261^2)+(E3*AD261^3)+(F3*sexm)+(G3*heightn)+(H3*weightn)+(I3*AD261*weightn)+(J3*parity1)+(K3*parity2)+(L3*parity3)+(M3*AD261*parity1)+(N3*AD261*parity2)+(O3*AD261*parity3))</f>
        <v>2465.416494408028</v>
      </c>
      <c r="D261" s="4">
        <f>EXP((B4*1)+(C4*AD261)+(D4*AD261^2)+(E4*AD261^3)+(F4*sexm)+(G4*heightn)+(H4*weightn)+(I4*AD261*weightn)+(J4*parity1)+(K4*parity2)+(L4*parity3)+(M4*AD261*parity1)+(N4*AD261*parity2)+(O4*AD261*parity3))</f>
        <v>2802.983498801056</v>
      </c>
      <c r="E261" s="4">
        <f>EXP((B5*1)+(C5*AD261)+(D5*AD261^2)+(E5*AD261^3)+(F5*sexm)+(G5*heightn)+(H5*weightn)+(I5*AD261*weightn)+(J5*parity1)+(K5*parity2)+(L5*parity3)+(M5*AD261*parity1)+(N5*AD261*parity2)+(O5*AD261*parity3))</f>
        <v>3165.9816301229566</v>
      </c>
      <c r="F261" s="4">
        <f>EXP((B6*1)+(C6*AD261)+(D6*AD261^2)+(E6*AD261^3)+(F6*sexm)+(G6*heightn)+(H6*weightn)+(I6*AD261*weightn)+(J6*parity1)+(K6*parity2)+(L6*parity3)+(M6*AD261*parity1)+(N6*AD261*parity2)+(O6*AD261*parity3))</f>
        <v>3248.887778633624</v>
      </c>
      <c r="G261" s="1">
        <v>-1</v>
      </c>
      <c r="H261" s="1"/>
      <c r="I261" s="4">
        <f t="shared" si="27"/>
        <v>37.8</v>
      </c>
      <c r="J261" s="1">
        <f t="shared" si="21"/>
        <v>0.700148387064742</v>
      </c>
      <c r="K261" s="1">
        <f t="shared" si="22"/>
        <v>0.7335147702859267</v>
      </c>
      <c r="L261" s="1">
        <f t="shared" si="23"/>
        <v>0.833948260629275</v>
      </c>
      <c r="M261" s="1">
        <f t="shared" si="24"/>
        <v>0.9419480616830671</v>
      </c>
      <c r="N261" s="1">
        <f t="shared" si="25"/>
        <v>0.9666144353436744</v>
      </c>
      <c r="AD261" s="1">
        <f t="shared" si="26"/>
        <v>-0.22000000000000028</v>
      </c>
    </row>
    <row r="262" spans="1:30" ht="14.25">
      <c r="A262" s="4">
        <v>37.9</v>
      </c>
      <c r="B262" s="4">
        <f>EXP((B2*1)+(C2*AD262)+(D2*AD262^2)+(E2*AD262^3)+(F2*sexm)+(G2*heightn)+(H2*weightn)+(I2*AD262*weightn)+(J2*parity1)+(K2*parity2)+(L2*parity3)+(M2*AD262*parity1)+(N2*AD262*parity2)+(O2*AD262*parity3))</f>
        <v>2368.939734150474</v>
      </c>
      <c r="C262" s="4">
        <f>EXP((B3*1)+(C3*AD262)+(D3*AD262^2)+(E3*AD262^3)+(F3*sexm)+(G3*heightn)+(H3*weightn)+(I3*AD262*weightn)+(J3*parity1)+(K3*parity2)+(L3*parity3)+(M3*AD262*parity1)+(N3*AD262*parity2)+(O3*AD262*parity3))</f>
        <v>2481.6891438945036</v>
      </c>
      <c r="D262" s="4">
        <f>EXP((B4*1)+(C4*AD262)+(D4*AD262^2)+(E4*AD262^3)+(F4*sexm)+(G4*heightn)+(H4*weightn)+(I4*AD262*weightn)+(J4*parity1)+(K4*parity2)+(L4*parity3)+(M4*AD262*parity1)+(N4*AD262*parity2)+(O4*AD262*parity3))</f>
        <v>2822.011343080137</v>
      </c>
      <c r="E262" s="4">
        <f>EXP((B5*1)+(C5*AD262)+(D5*AD262^2)+(E5*AD262^3)+(F5*sexm)+(G5*heightn)+(H5*weightn)+(I5*AD262*weightn)+(J5*parity1)+(K5*parity2)+(L5*parity3)+(M5*AD262*parity1)+(N5*AD262*parity2)+(O5*AD262*parity3))</f>
        <v>3187.181387724638</v>
      </c>
      <c r="F262" s="4">
        <f>EXP((B6*1)+(C6*AD262)+(D6*AD262^2)+(E6*AD262^3)+(F6*sexm)+(G6*heightn)+(H6*weightn)+(I6*AD262*weightn)+(J6*parity1)+(K6*parity2)+(L6*parity3)+(M6*AD262*parity1)+(N6*AD262*parity2)+(O6*AD262*parity3))</f>
        <v>3269.7688779088403</v>
      </c>
      <c r="G262" s="1">
        <v>-1</v>
      </c>
      <c r="H262" s="1"/>
      <c r="I262" s="4">
        <f t="shared" si="27"/>
        <v>37.9</v>
      </c>
      <c r="J262" s="1">
        <f t="shared" si="21"/>
        <v>0.7048108458988052</v>
      </c>
      <c r="K262" s="1">
        <f t="shared" si="22"/>
        <v>0.7383562357247638</v>
      </c>
      <c r="L262" s="1">
        <f t="shared" si="23"/>
        <v>0.8396094561542761</v>
      </c>
      <c r="M262" s="1">
        <f t="shared" si="24"/>
        <v>0.9482554484319533</v>
      </c>
      <c r="N262" s="1">
        <f t="shared" si="25"/>
        <v>0.9728270143431735</v>
      </c>
      <c r="AD262" s="1">
        <f t="shared" si="26"/>
        <v>-0.21000000000000013</v>
      </c>
    </row>
    <row r="263" spans="1:30" ht="14.25">
      <c r="A263" s="4">
        <v>38</v>
      </c>
      <c r="B263" s="4">
        <f>EXP((B2*1)+(C2*AD263)+(D2*AD263^2)+(E2*AD263^3)+(F2*sexm)+(G2*heightn)+(H2*weightn)+(I2*AD263*weightn)+(J2*parity1)+(K2*parity2)+(L2*parity3)+(M2*AD263*parity1)+(N2*AD263*parity2)+(O2*AD263*parity3))</f>
        <v>2384.584790793014</v>
      </c>
      <c r="C263" s="4">
        <f>EXP((B3*1)+(C3*AD263)+(D3*AD263^2)+(E3*AD263^3)+(F3*sexm)+(G3*heightn)+(H3*weightn)+(I3*AD263*weightn)+(J3*parity1)+(K3*parity2)+(L3*parity3)+(M3*AD263*parity1)+(N3*AD263*parity2)+(O3*AD263*parity3))</f>
        <v>2497.9265822671873</v>
      </c>
      <c r="D263" s="4">
        <f>EXP((B4*1)+(C4*AD263)+(D4*AD263^2)+(E4*AD263^3)+(F4*sexm)+(G4*heightn)+(H4*weightn)+(I4*AD263*weightn)+(J4*parity1)+(K4*parity2)+(L4*parity3)+(M4*AD263*parity1)+(N4*AD263*parity2)+(O4*AD263*parity3))</f>
        <v>2841.0102317146166</v>
      </c>
      <c r="E263" s="4">
        <f>EXP((B5*1)+(C5*AD263)+(D5*AD263^2)+(E5*AD263^3)+(F5*sexm)+(G5*heightn)+(H5*weightn)+(I5*AD263*weightn)+(J5*parity1)+(K5*parity2)+(L5*parity3)+(M5*AD263*parity1)+(N5*AD263*parity2)+(O5*AD263*parity3))</f>
        <v>3208.3406217770166</v>
      </c>
      <c r="F263" s="4">
        <f>EXP((B6*1)+(C6*AD263)+(D6*AD263^2)+(E6*AD263^3)+(F6*sexm)+(G6*heightn)+(H6*weightn)+(I6*AD263*weightn)+(J6*parity1)+(K6*parity2)+(L6*parity3)+(M6*AD263*parity1)+(N6*AD263*parity2)+(O6*AD263*parity3))</f>
        <v>3290.5738271437276</v>
      </c>
      <c r="G263" s="1">
        <v>-1</v>
      </c>
      <c r="H263" s="1"/>
      <c r="I263" s="4">
        <f t="shared" si="27"/>
        <v>38</v>
      </c>
      <c r="J263" s="1">
        <f t="shared" si="21"/>
        <v>0.7094655888825129</v>
      </c>
      <c r="K263" s="1">
        <f t="shared" si="22"/>
        <v>0.7431872250951139</v>
      </c>
      <c r="L263" s="1">
        <f t="shared" si="23"/>
        <v>0.8452620367482719</v>
      </c>
      <c r="M263" s="1">
        <f t="shared" si="24"/>
        <v>0.9545507785478018</v>
      </c>
      <c r="N263" s="1">
        <f t="shared" si="25"/>
        <v>0.9790169370574299</v>
      </c>
      <c r="AD263" s="1">
        <f t="shared" si="26"/>
        <v>-0.2</v>
      </c>
    </row>
    <row r="264" spans="1:30" ht="14.25">
      <c r="A264" s="4">
        <v>38.1</v>
      </c>
      <c r="B264" s="4">
        <f>EXP((B2*1)+(C2*AD264)+(D2*AD264^2)+(E2*AD264^3)+(F2*sexm)+(G2*heightn)+(H2*weightn)+(I2*AD264*weightn)+(J2*parity1)+(K2*parity2)+(L2*parity3)+(M2*AD264*parity1)+(N2*AD264*parity2)+(O2*AD264*parity3))</f>
        <v>2400.202412302683</v>
      </c>
      <c r="C264" s="4">
        <f>EXP((B3*1)+(C3*AD264)+(D3*AD264^2)+(E3*AD264^3)+(F3*sexm)+(G3*heightn)+(H3*weightn)+(I3*AD264*weightn)+(J3*parity1)+(K3*parity2)+(L3*parity3)+(M3*AD264*parity1)+(N3*AD264*parity2)+(O3*AD264*parity3))</f>
        <v>2514.127044744266</v>
      </c>
      <c r="D264" s="4">
        <f>EXP((B4*1)+(C4*AD264)+(D4*AD264^2)+(E4*AD264^3)+(F4*sexm)+(G4*heightn)+(H4*weightn)+(I4*AD264*weightn)+(J4*parity1)+(K4*parity2)+(L4*parity3)+(M4*AD264*parity1)+(N4*AD264*parity2)+(O4*AD264*parity3))</f>
        <v>2859.978193313302</v>
      </c>
      <c r="E264" s="4">
        <f>EXP((B5*1)+(C5*AD264)+(D5*AD264^2)+(E5*AD264^3)+(F5*sexm)+(G5*heightn)+(H5*weightn)+(I5*AD264*weightn)+(J5*parity1)+(K5*parity2)+(L5*parity3)+(M5*AD264*parity1)+(N5*AD264*parity2)+(O5*AD264*parity3))</f>
        <v>3229.4569770977223</v>
      </c>
      <c r="F264" s="4">
        <f>EXP((B6*1)+(C6*AD264)+(D6*AD264^2)+(E6*AD264^3)+(F6*sexm)+(G6*heightn)+(H6*weightn)+(I6*AD264*weightn)+(J6*parity1)+(K6*parity2)+(L6*parity3)+(M6*AD264*parity1)+(N6*AD264*parity2)+(O6*AD264*parity3))</f>
        <v>3311.299574256829</v>
      </c>
      <c r="G264" s="1">
        <v>-1</v>
      </c>
      <c r="H264" s="1"/>
      <c r="I264" s="4">
        <f t="shared" si="27"/>
        <v>38.1</v>
      </c>
      <c r="J264" s="1">
        <f t="shared" si="21"/>
        <v>0.7141121693203663</v>
      </c>
      <c r="K264" s="1">
        <f t="shared" si="22"/>
        <v>0.7480072133361895</v>
      </c>
      <c r="L264" s="1">
        <f t="shared" si="23"/>
        <v>0.8509054158797127</v>
      </c>
      <c r="M264" s="1">
        <f t="shared" si="24"/>
        <v>0.9608333513128804</v>
      </c>
      <c r="N264" s="1">
        <f t="shared" si="25"/>
        <v>0.9851832954261489</v>
      </c>
      <c r="AD264" s="1">
        <f t="shared" si="26"/>
        <v>-0.18999999999999986</v>
      </c>
    </row>
    <row r="265" spans="1:30" ht="14.25">
      <c r="A265" s="4">
        <v>38.2</v>
      </c>
      <c r="B265" s="4">
        <f>EXP((B2*1)+(C2*AD265)+(D2*AD265^2)+(E2*AD265^3)+(F2*sexm)+(G2*heightn)+(H2*weightn)+(I2*AD265*weightn)+(J2*parity1)+(K2*parity2)+(L2*parity3)+(M2*AD265*parity1)+(N2*AD265*parity2)+(O2*AD265*parity3))</f>
        <v>2415.791099463252</v>
      </c>
      <c r="C265" s="4">
        <f>EXP((B3*1)+(C3*AD265)+(D3*AD265^2)+(E3*AD265^3)+(F3*sexm)+(G3*heightn)+(H3*weightn)+(I3*AD265*weightn)+(J3*parity1)+(K3*parity2)+(L3*parity3)+(M3*AD265*parity1)+(N3*AD265*parity2)+(O3*AD265*parity3))</f>
        <v>2530.288767710087</v>
      </c>
      <c r="D265" s="4">
        <f>EXP((B4*1)+(C4*AD265)+(D4*AD265^2)+(E4*AD265^3)+(F4*sexm)+(G4*heightn)+(H4*weightn)+(I4*AD265*weightn)+(J4*parity1)+(K4*parity2)+(L4*parity3)+(M4*AD265*parity1)+(N4*AD265*parity2)+(O4*AD265*parity3))</f>
        <v>2878.913255338873</v>
      </c>
      <c r="E265" s="4">
        <f>EXP((B5*1)+(C5*AD265)+(D5*AD265^2)+(E5*AD265^3)+(F5*sexm)+(G5*heightn)+(H5*weightn)+(I5*AD265*weightn)+(J5*parity1)+(K5*parity2)+(L5*parity3)+(M5*AD265*parity1)+(N5*AD265*parity2)+(O5*AD265*parity3))</f>
        <v>3250.5280967370213</v>
      </c>
      <c r="F265" s="4">
        <f>EXP((B6*1)+(C6*AD265)+(D6*AD265^2)+(E6*AD265^3)+(F6*sexm)+(G6*heightn)+(H6*weightn)+(I6*AD265*weightn)+(J6*parity1)+(K6*parity2)+(L6*parity3)+(M6*AD265*parity1)+(N6*AD265*parity2)+(O6*AD265*parity3))</f>
        <v>3331.943064975314</v>
      </c>
      <c r="G265" s="1">
        <v>-1</v>
      </c>
      <c r="H265" s="1"/>
      <c r="I265" s="4">
        <f t="shared" si="27"/>
        <v>38.2</v>
      </c>
      <c r="J265" s="1">
        <f t="shared" si="21"/>
        <v>0.7187501411630871</v>
      </c>
      <c r="K265" s="1">
        <f t="shared" si="22"/>
        <v>0.7528156757341606</v>
      </c>
      <c r="L265" s="1">
        <f t="shared" si="23"/>
        <v>0.8565390066760504</v>
      </c>
      <c r="M265" s="1">
        <f t="shared" si="24"/>
        <v>0.9671024654836278</v>
      </c>
      <c r="N265" s="1">
        <f t="shared" si="25"/>
        <v>0.9913251807370546</v>
      </c>
      <c r="AD265" s="1">
        <f t="shared" si="26"/>
        <v>-0.17999999999999972</v>
      </c>
    </row>
    <row r="266" spans="1:30" ht="14.25">
      <c r="A266" s="4">
        <v>38.3</v>
      </c>
      <c r="B266" s="4">
        <f>EXP((B2*1)+(C2*AD266)+(D2*AD266^2)+(E2*AD266^3)+(F2*sexm)+(G2*heightn)+(H2*weightn)+(I2*AD266*weightn)+(J2*parity1)+(K2*parity2)+(L2*parity3)+(M2*AD266*parity1)+(N2*AD266*parity2)+(O2*AD266*parity3))</f>
        <v>2431.349355544766</v>
      </c>
      <c r="C266" s="4">
        <f>EXP((B3*1)+(C3*AD266)+(D3*AD266^2)+(E3*AD266^3)+(F3*sexm)+(G3*heightn)+(H3*weightn)+(I3*AD266*weightn)+(J3*parity1)+(K3*parity2)+(L3*parity3)+(M3*AD266*parity1)+(N3*AD266*parity2)+(O3*AD266*parity3))</f>
        <v>2546.409989095869</v>
      </c>
      <c r="D266" s="4">
        <f>EXP((B4*1)+(C4*AD266)+(D4*AD266^2)+(E4*AD266^3)+(F4*sexm)+(G4*heightn)+(H4*weightn)+(I4*AD266*weightn)+(J4*parity1)+(K4*parity2)+(L4*parity3)+(M4*AD266*parity1)+(N4*AD266*parity2)+(O4*AD266*parity3))</f>
        <v>2897.813444516216</v>
      </c>
      <c r="E266" s="4">
        <f>EXP((B5*1)+(C5*AD266)+(D5*AD266^2)+(E5*AD266^3)+(F5*sexm)+(G5*heightn)+(H5*weightn)+(I5*AD266*weightn)+(J5*parity1)+(K5*parity2)+(L5*parity3)+(M5*AD266*parity1)+(N5*AD266*parity2)+(O5*AD266*parity3))</f>
        <v>3271.5516224755897</v>
      </c>
      <c r="F266" s="4">
        <f>EXP((B6*1)+(C6*AD266)+(D6*AD266^2)+(E6*AD266^3)+(F6*sexm)+(G6*heightn)+(H6*weightn)+(I6*AD266*weightn)+(J6*parity1)+(K6*parity2)+(L6*parity3)+(M6*AD266*parity1)+(N6*AD266*parity2)+(O6*AD266*parity3))</f>
        <v>3352.50124358921</v>
      </c>
      <c r="G266" s="1">
        <v>-1</v>
      </c>
      <c r="H266" s="1"/>
      <c r="I266" s="4">
        <f t="shared" si="27"/>
        <v>38.3</v>
      </c>
      <c r="J266" s="1">
        <f t="shared" si="21"/>
        <v>0.7233790591011174</v>
      </c>
      <c r="K266" s="1">
        <f t="shared" si="22"/>
        <v>0.7576120880354257</v>
      </c>
      <c r="L266" s="1">
        <f t="shared" si="23"/>
        <v>0.8621622220452281</v>
      </c>
      <c r="M266" s="1">
        <f t="shared" si="24"/>
        <v>0.9733574194387521</v>
      </c>
      <c r="N266" s="1">
        <f t="shared" si="25"/>
        <v>0.9974416838502901</v>
      </c>
      <c r="AD266" s="1">
        <f t="shared" si="26"/>
        <v>-0.1700000000000003</v>
      </c>
    </row>
    <row r="267" spans="1:30" ht="14.25">
      <c r="A267" s="4">
        <v>38.4</v>
      </c>
      <c r="B267" s="4">
        <f>EXP((B2*1)+(C2*AD267)+(D2*AD267^2)+(E2*AD267^3)+(F2*sexm)+(G2*heightn)+(H2*weightn)+(I2*AD267*weightn)+(J2*parity1)+(K2*parity2)+(L2*parity3)+(M2*AD267*parity1)+(N2*AD267*parity2)+(O2*AD267*parity3))</f>
        <v>2446.87568661679</v>
      </c>
      <c r="C267" s="4">
        <f>EXP((B3*1)+(C3*AD267)+(D3*AD267^2)+(E3*AD267^3)+(F3*sexm)+(G3*heightn)+(H3*weightn)+(I3*AD267*weightn)+(J3*parity1)+(K3*parity2)+(L3*parity3)+(M3*AD267*parity1)+(N3*AD267*parity2)+(O3*AD267*parity3))</f>
        <v>2562.4889487601586</v>
      </c>
      <c r="D267" s="4">
        <f>EXP((B4*1)+(C4*AD267)+(D4*AD267^2)+(E4*AD267^3)+(F4*sexm)+(G4*heightn)+(H4*weightn)+(I4*AD267*weightn)+(J4*parity1)+(K4*parity2)+(L4*parity3)+(M4*AD267*parity1)+(N4*AD267*parity2)+(O4*AD267*parity3))</f>
        <v>2916.6767872412065</v>
      </c>
      <c r="E267" s="4">
        <f>EXP((B5*1)+(C5*AD267)+(D5*AD267^2)+(E5*AD267^3)+(F5*sexm)+(G5*heightn)+(H5*weightn)+(I5*AD267*weightn)+(J5*parity1)+(K5*parity2)+(L5*parity3)+(M5*AD267*parity1)+(N5*AD267*parity2)+(O5*AD267*parity3))</f>
        <v>3292.5251953236675</v>
      </c>
      <c r="F267" s="4">
        <f>EXP((B6*1)+(C6*AD267)+(D6*AD267^2)+(E6*AD267^3)+(F6*sexm)+(G6*heightn)+(H6*weightn)+(I6*AD267*weightn)+(J6*parity1)+(K6*parity2)+(L6*parity3)+(M6*AD267*parity1)+(N6*AD267*parity2)+(O6*AD267*parity3))</f>
        <v>3372.9710537099427</v>
      </c>
      <c r="G267" s="1">
        <v>-1</v>
      </c>
      <c r="H267" s="1"/>
      <c r="I267" s="4">
        <f t="shared" si="27"/>
        <v>38.4</v>
      </c>
      <c r="J267" s="1">
        <f t="shared" si="21"/>
        <v>0.7279984786578174</v>
      </c>
      <c r="K267" s="1">
        <f t="shared" si="22"/>
        <v>0.7623959265598044</v>
      </c>
      <c r="L267" s="1">
        <f t="shared" si="23"/>
        <v>0.8677744747973004</v>
      </c>
      <c r="M267" s="1">
        <f t="shared" si="24"/>
        <v>0.9795975113277402</v>
      </c>
      <c r="N267" s="1">
        <f t="shared" si="25"/>
        <v>1.0035318954241002</v>
      </c>
      <c r="AD267" s="1">
        <f t="shared" si="26"/>
        <v>-0.16000000000000014</v>
      </c>
    </row>
    <row r="268" spans="1:30" ht="14.25">
      <c r="A268" s="4">
        <v>38.5</v>
      </c>
      <c r="B268" s="4">
        <f>EXP((B2*1)+(C2*AD268)+(D2*AD268^2)+(E2*AD268^3)+(F2*sexm)+(G2*heightn)+(H2*weightn)+(I2*AD268*weightn)+(J2*parity1)+(K2*parity2)+(L2*parity3)+(M2*AD268*parity1)+(N2*AD268*parity2)+(O2*AD268*parity3))</f>
        <v>2462.368601860477</v>
      </c>
      <c r="C268" s="4">
        <f>EXP((B3*1)+(C3*AD268)+(D3*AD268^2)+(E3*AD268^3)+(F3*sexm)+(G3*heightn)+(H3*weightn)+(I3*AD268*weightn)+(J3*parity1)+(K3*parity2)+(L3*parity3)+(M3*AD268*parity1)+(N3*AD268*parity2)+(O3*AD268*parity3))</f>
        <v>2578.5238888688345</v>
      </c>
      <c r="D268" s="4">
        <f>EXP((B4*1)+(C4*AD268)+(D4*AD268^2)+(E4*AD268^3)+(F4*sexm)+(G4*heightn)+(H4*weightn)+(I4*AD268*weightn)+(J4*parity1)+(K4*parity2)+(L4*parity3)+(M4*AD268*parity1)+(N4*AD268*parity2)+(O4*AD268*parity3))</f>
        <v>2935.501309989949</v>
      </c>
      <c r="E268" s="4">
        <f>EXP((B5*1)+(C5*AD268)+(D5*AD268^2)+(E5*AD268^3)+(F5*sexm)+(G5*heightn)+(H5*weightn)+(I5*AD268*weightn)+(J5*parity1)+(K5*parity2)+(L5*parity3)+(M5*AD268*parity1)+(N5*AD268*parity2)+(O5*AD268*parity3))</f>
        <v>3313.4464560212155</v>
      </c>
      <c r="F268" s="4">
        <f>EXP((B6*1)+(C6*AD268)+(D6*AD268^2)+(E6*AD268^3)+(F6*sexm)+(G6*heightn)+(H6*weightn)+(I6*AD268*weightn)+(J6*parity1)+(K6*parity2)+(L6*parity3)+(M6*AD268*parity1)+(N6*AD268*parity2)+(O6*AD268*parity3))</f>
        <v>3393.349439032814</v>
      </c>
      <c r="G268" s="1">
        <v>-1</v>
      </c>
      <c r="H268" s="1"/>
      <c r="I268" s="4">
        <f t="shared" si="27"/>
        <v>38.5</v>
      </c>
      <c r="J268" s="1">
        <f t="shared" si="21"/>
        <v>0.7326079562823115</v>
      </c>
      <c r="K268" s="1">
        <f t="shared" si="22"/>
        <v>0.7671666683135981</v>
      </c>
      <c r="L268" s="1">
        <f t="shared" si="23"/>
        <v>0.8733751777661923</v>
      </c>
      <c r="M268" s="1">
        <f t="shared" si="24"/>
        <v>0.9858220392196648</v>
      </c>
      <c r="N268" s="1">
        <f t="shared" si="25"/>
        <v>1.009594906141684</v>
      </c>
      <c r="AD268" s="1">
        <f t="shared" si="26"/>
        <v>-0.15</v>
      </c>
    </row>
    <row r="269" spans="1:30" ht="14.25">
      <c r="A269" s="4">
        <v>38.6</v>
      </c>
      <c r="B269" s="4">
        <f>EXP((B2*1)+(C2*AD269)+(D2*AD269^2)+(E2*AD269^3)+(F2*sexm)+(G2*heightn)+(H2*weightn)+(I2*AD269*weightn)+(J2*parity1)+(K2*parity2)+(L2*parity3)+(M2*AD269*parity1)+(N2*AD269*parity2)+(O2*AD269*parity3))</f>
        <v>2477.826613879438</v>
      </c>
      <c r="C269" s="4">
        <f>EXP((B3*1)+(C3*AD269)+(D3*AD269^2)+(E3*AD269^3)+(F3*sexm)+(G3*heightn)+(H3*weightn)+(I3*AD269*weightn)+(J3*parity1)+(K3*parity2)+(L3*parity3)+(M3*AD269*parity1)+(N3*AD269*parity2)+(O3*AD269*parity3))</f>
        <v>2594.513054274656</v>
      </c>
      <c r="D269" s="4">
        <f>EXP((B4*1)+(C4*AD269)+(D4*AD269^2)+(E4*AD269^3)+(F4*sexm)+(G4*heightn)+(H4*weightn)+(I4*AD269*weightn)+(J4*parity1)+(K4*parity2)+(L4*parity3)+(M4*AD269*parity1)+(N4*AD269*parity2)+(O4*AD269*parity3))</f>
        <v>2954.285039728263</v>
      </c>
      <c r="E269" s="4">
        <f>EXP((B5*1)+(C5*AD269)+(D5*AD269^2)+(E5*AD269^3)+(F5*sexm)+(G5*heightn)+(H5*weightn)+(I5*AD269*weightn)+(J5*parity1)+(K5*parity2)+(L5*parity3)+(M5*AD269*parity1)+(N5*AD269*parity2)+(O5*AD269*parity3))</f>
        <v>3334.3130455389473</v>
      </c>
      <c r="F269" s="4">
        <f>EXP((B6*1)+(C6*AD269)+(D6*AD269^2)+(E6*AD269^3)+(F6*sexm)+(G6*heightn)+(H6*weightn)+(I6*AD269*weightn)+(J6*parity1)+(K6*parity2)+(L6*parity3)+(M6*AD269*parity1)+(N6*AD269*parity2)+(O6*AD269*parity3))</f>
        <v>3413.6333441032266</v>
      </c>
      <c r="G269" s="1">
        <v>-1</v>
      </c>
      <c r="H269" s="1"/>
      <c r="I269" s="4">
        <f t="shared" si="27"/>
        <v>38.6</v>
      </c>
      <c r="J269" s="1">
        <f t="shared" si="21"/>
        <v>0.7372070494419797</v>
      </c>
      <c r="K269" s="1">
        <f t="shared" si="22"/>
        <v>0.7719237911025129</v>
      </c>
      <c r="L269" s="1">
        <f t="shared" si="23"/>
        <v>0.8789637439315293</v>
      </c>
      <c r="M269" s="1">
        <f t="shared" si="24"/>
        <v>0.992030301252253</v>
      </c>
      <c r="N269" s="1">
        <f t="shared" si="25"/>
        <v>1.0156298069391647</v>
      </c>
      <c r="AD269" s="1">
        <f t="shared" si="26"/>
        <v>-0.13999999999999985</v>
      </c>
    </row>
    <row r="270" spans="1:30" ht="14.25">
      <c r="A270" s="4">
        <v>38.7</v>
      </c>
      <c r="B270" s="4">
        <f>EXP((B2*1)+(C2*AD270)+(D2*AD270^2)+(E2*AD270^3)+(F2*sexm)+(G2*heightn)+(H2*weightn)+(I2*AD270*weightn)+(J2*parity1)+(K2*parity2)+(L2*parity3)+(M2*AD270*parity1)+(N2*AD270*parity2)+(O2*AD270*parity3))</f>
        <v>2493.248239009227</v>
      </c>
      <c r="C270" s="4">
        <f>EXP((B3*1)+(C3*AD270)+(D3*AD270^2)+(E3*AD270^3)+(F3*sexm)+(G3*heightn)+(H3*weightn)+(I3*AD270*weightn)+(J3*parity1)+(K3*parity2)+(L3*parity3)+(M3*AD270*parity1)+(N3*AD270*parity2)+(O3*AD270*parity3))</f>
        <v>2610.4546928960876</v>
      </c>
      <c r="D270" s="4">
        <f>EXP((B4*1)+(C4*AD270)+(D4*AD270^2)+(E4*AD270^3)+(F4*sexm)+(G4*heightn)+(H4*weightn)+(I4*AD270*weightn)+(J4*parity1)+(K4*parity2)+(L4*parity3)+(M4*AD270*parity1)+(N4*AD270*parity2)+(O4*AD270*parity3))</f>
        <v>2973.0260043212934</v>
      </c>
      <c r="E270" s="4">
        <f>EXP((B5*1)+(C5*AD270)+(D5*AD270^2)+(E5*AD270^3)+(F5*sexm)+(G5*heightn)+(H5*weightn)+(I5*AD270*weightn)+(J5*parity1)+(K5*parity2)+(L5*parity3)+(M5*AD270*parity1)+(N5*AD270*parity2)+(O5*AD270*parity3))</f>
        <v>3355.122605580097</v>
      </c>
      <c r="F270" s="4">
        <f>EXP((B6*1)+(C6*AD270)+(D6*AD270^2)+(E6*AD270^3)+(F6*sexm)+(G6*heightn)+(H6*weightn)+(I6*AD270*weightn)+(J6*parity1)+(K6*parity2)+(L6*parity3)+(M6*AD270*parity1)+(N6*AD270*parity2)+(O6*AD270*parity3))</f>
        <v>3433.819715086368</v>
      </c>
      <c r="G270" s="1">
        <v>-1</v>
      </c>
      <c r="H270" s="1"/>
      <c r="I270" s="4">
        <f t="shared" si="27"/>
        <v>38.7</v>
      </c>
      <c r="J270" s="1">
        <f t="shared" si="21"/>
        <v>0.741795316714536</v>
      </c>
      <c r="K270" s="1">
        <f t="shared" si="22"/>
        <v>0.7766667736443688</v>
      </c>
      <c r="L270" s="1">
        <f t="shared" si="23"/>
        <v>0.8845395865405056</v>
      </c>
      <c r="M270" s="1">
        <f t="shared" si="24"/>
        <v>0.998221595781172</v>
      </c>
      <c r="N270" s="1">
        <f t="shared" si="25"/>
        <v>1.0216356892345864</v>
      </c>
      <c r="AD270" s="1">
        <f t="shared" si="26"/>
        <v>-0.12999999999999973</v>
      </c>
    </row>
    <row r="271" spans="1:30" ht="14.25">
      <c r="A271" s="4">
        <v>38.8</v>
      </c>
      <c r="B271" s="4">
        <f>EXP((B2*1)+(C2*AD271)+(D2*AD271^2)+(E2*AD271^3)+(F2*sexm)+(G2*heightn)+(H2*weightn)+(I2*AD271*weightn)+(J2*parity1)+(K2*parity2)+(L2*parity3)+(M2*AD271*parity1)+(N2*AD271*parity2)+(O2*AD271*parity3))</f>
        <v>2508.631997625409</v>
      </c>
      <c r="C271" s="4">
        <f>EXP((B3*1)+(C3*AD271)+(D3*AD271^2)+(E3*AD271^3)+(F3*sexm)+(G3*heightn)+(H3*weightn)+(I3*AD271*weightn)+(J3*parity1)+(K3*parity2)+(L3*parity3)+(M3*AD271*parity1)+(N3*AD271*parity2)+(O3*AD271*parity3))</f>
        <v>2626.3470560953774</v>
      </c>
      <c r="D271" s="4">
        <f>EXP((B4*1)+(C4*AD271)+(D4*AD271^2)+(E4*AD271^3)+(F4*sexm)+(G4*heightn)+(H4*weightn)+(I4*AD271*weightn)+(J4*parity1)+(K4*parity2)+(L4*parity3)+(M4*AD271*parity1)+(N4*AD271*parity2)+(O4*AD271*parity3))</f>
        <v>2991.7222329431092</v>
      </c>
      <c r="E271" s="4">
        <f>EXP((B5*1)+(C5*AD271)+(D5*AD271^2)+(E5*AD271^3)+(F5*sexm)+(G5*heightn)+(H5*weightn)+(I5*AD271*weightn)+(J5*parity1)+(K5*parity2)+(L5*parity3)+(M5*AD271*parity1)+(N5*AD271*parity2)+(O5*AD271*parity3))</f>
        <v>3375.8727790827393</v>
      </c>
      <c r="F271" s="4">
        <f>EXP((B6*1)+(C6*AD271)+(D6*AD271^2)+(E6*AD271^3)+(F6*sexm)+(G6*heightn)+(H6*weightn)+(I6*AD271*weightn)+(J6*parity1)+(K6*parity2)+(L6*parity3)+(M6*AD271*parity1)+(N6*AD271*parity2)+(O6*AD271*parity3))</f>
        <v>3453.9055005400123</v>
      </c>
      <c r="G271" s="1">
        <v>-1</v>
      </c>
      <c r="H271" s="1"/>
      <c r="I271" s="4">
        <f t="shared" si="27"/>
        <v>38.8</v>
      </c>
      <c r="J271" s="1">
        <f t="shared" si="21"/>
        <v>0.7463723178796849</v>
      </c>
      <c r="K271" s="1">
        <f t="shared" si="22"/>
        <v>0.7813950956815856</v>
      </c>
      <c r="L271" s="1">
        <f t="shared" si="23"/>
        <v>0.890102119229749</v>
      </c>
      <c r="M271" s="1">
        <f t="shared" si="24"/>
        <v>1.0043952215294811</v>
      </c>
      <c r="N271" s="1">
        <f t="shared" si="25"/>
        <v>1.027611645157839</v>
      </c>
      <c r="AD271" s="1">
        <f t="shared" si="26"/>
        <v>-0.12000000000000029</v>
      </c>
    </row>
    <row r="272" spans="1:30" ht="14.25">
      <c r="A272" s="4">
        <v>38.9</v>
      </c>
      <c r="B272" s="4">
        <f>EXP((B2*1)+(C2*AD272)+(D2*AD272^2)+(E2*AD272^3)+(F2*sexm)+(G2*heightn)+(H2*weightn)+(I2*AD272*weightn)+(J2*parity1)+(K2*parity2)+(L2*parity3)+(M2*AD272*parity1)+(N2*AD272*parity2)+(O2*AD272*parity3))</f>
        <v>2523.976414450089</v>
      </c>
      <c r="C272" s="4">
        <f>EXP((B3*1)+(C3*AD272)+(D3*AD272^2)+(E3*AD272^3)+(F3*sexm)+(G3*heightn)+(H3*weightn)+(I3*AD272*weightn)+(J3*parity1)+(K3*parity2)+(L3*parity3)+(M3*AD272*parity1)+(N3*AD272*parity2)+(O3*AD272*parity3))</f>
        <v>2642.18839905571</v>
      </c>
      <c r="D272" s="4">
        <f>EXP((B4*1)+(C4*AD272)+(D4*AD272^2)+(E4*AD272^3)+(F4*sexm)+(G4*heightn)+(H4*weightn)+(I4*AD272*weightn)+(J4*parity1)+(K4*parity2)+(L4*parity3)+(M4*AD272*parity1)+(N4*AD272*parity2)+(O4*AD272*parity3))</f>
        <v>3010.3717564861536</v>
      </c>
      <c r="E272" s="4">
        <f>EXP((B5*1)+(C5*AD272)+(D5*AD272^2)+(E5*AD272^3)+(F5*sexm)+(G5*heightn)+(H5*weightn)+(I5*AD272*weightn)+(J5*parity1)+(K5*parity2)+(L5*parity3)+(M5*AD272*parity1)+(N5*AD272*parity2)+(O5*AD272*parity3))</f>
        <v>3396.5612107224983</v>
      </c>
      <c r="F272" s="4">
        <f>EXP((B6*1)+(C6*AD272)+(D6*AD272^2)+(E6*AD272^3)+(F6*sexm)+(G6*heightn)+(H6*weightn)+(I6*AD272*weightn)+(J6*parity1)+(K6*parity2)+(L6*parity3)+(M6*AD272*parity1)+(N6*AD272*parity2)+(O6*AD272*parity3))</f>
        <v>3473.887652190304</v>
      </c>
      <c r="G272" s="1">
        <v>-1</v>
      </c>
      <c r="H272" s="1"/>
      <c r="I272" s="4">
        <f t="shared" si="27"/>
        <v>38.9</v>
      </c>
      <c r="J272" s="1">
        <f t="shared" si="21"/>
        <v>0.7509376140103208</v>
      </c>
      <c r="K272" s="1">
        <f t="shared" si="22"/>
        <v>0.786108238093395</v>
      </c>
      <c r="L272" s="1">
        <f t="shared" si="23"/>
        <v>0.8956507561471404</v>
      </c>
      <c r="M272" s="1">
        <f t="shared" si="24"/>
        <v>1.0105504777371987</v>
      </c>
      <c r="N272" s="1">
        <f t="shared" si="25"/>
        <v>1.0335567677814717</v>
      </c>
      <c r="AD272" s="1">
        <f t="shared" si="26"/>
        <v>-0.11000000000000014</v>
      </c>
    </row>
    <row r="273" spans="1:30" ht="14.25">
      <c r="A273" s="4">
        <v>39</v>
      </c>
      <c r="B273" s="4">
        <f>EXP((B2*1)+(C2*AD273)+(D2*AD273^2)+(E2*AD273^3)+(F2*sexm)+(G2*heightn)+(H2*weightn)+(I2*AD273*weightn)+(J2*parity1)+(K2*parity2)+(L2*parity3)+(M2*AD273*parity1)+(N2*AD273*parity2)+(O2*AD273*parity3))</f>
        <v>2539.280018856746</v>
      </c>
      <c r="C273" s="4">
        <f>EXP((B3*1)+(C3*AD273)+(D3*AD273^2)+(E3*AD273^3)+(F3*sexm)+(G3*heightn)+(H3*weightn)+(I3*AD273*weightn)+(J3*parity1)+(K3*parity2)+(L3*parity3)+(M3*AD273*parity1)+(N3*AD273*parity2)+(O3*AD273*parity3))</f>
        <v>2657.976981157329</v>
      </c>
      <c r="D273" s="4">
        <f>EXP((B4*1)+(C4*AD273)+(D4*AD273^2)+(E4*AD273^3)+(F4*sexm)+(G4*heightn)+(H4*weightn)+(I4*AD273*weightn)+(J4*parity1)+(K4*parity2)+(L4*parity3)+(M4*AD273*parity1)+(N4*AD273*parity2)+(O4*AD273*parity3))</f>
        <v>3028.972607970475</v>
      </c>
      <c r="E273" s="4">
        <f>EXP((B5*1)+(C5*AD273)+(D5*AD273^2)+(E5*AD273^3)+(F5*sexm)+(G5*heightn)+(H5*weightn)+(I5*AD273*weightn)+(J5*parity1)+(K5*parity2)+(L5*parity3)+(M5*AD273*parity1)+(N5*AD273*parity2)+(O5*AD273*parity3))</f>
        <v>3417.185547415566</v>
      </c>
      <c r="F273" s="4">
        <f>EXP((B6*1)+(C6*AD273)+(D6*AD273^2)+(E6*AD273^3)+(F6*sexm)+(G6*heightn)+(H6*weightn)+(I6*AD273*weightn)+(J6*parity1)+(K6*parity2)+(L6*parity3)+(M6*AD273*parity1)+(N6*AD273*parity2)+(O6*AD273*parity3))</f>
        <v>3493.763125710071</v>
      </c>
      <c r="G273" s="1">
        <v>-1</v>
      </c>
      <c r="H273" s="1"/>
      <c r="I273" s="4">
        <f t="shared" si="27"/>
        <v>39</v>
      </c>
      <c r="J273" s="1">
        <f t="shared" si="21"/>
        <v>0.7554907675632222</v>
      </c>
      <c r="K273" s="1">
        <f t="shared" si="22"/>
        <v>0.7908056830077442</v>
      </c>
      <c r="L273" s="1">
        <f t="shared" si="23"/>
        <v>0.9011849120735698</v>
      </c>
      <c r="M273" s="1">
        <f t="shared" si="24"/>
        <v>1.0166866643109596</v>
      </c>
      <c r="N273" s="1">
        <f t="shared" si="25"/>
        <v>1.039470151352257</v>
      </c>
      <c r="AD273" s="1">
        <f t="shared" si="26"/>
        <v>-0.1</v>
      </c>
    </row>
    <row r="274" spans="1:30" ht="14.25">
      <c r="A274" s="4">
        <v>39.1</v>
      </c>
      <c r="B274" s="4">
        <f>EXP((B2*1)+(C2*AD274)+(D2*AD274^2)+(E2*AD274^3)+(F2*sexm)+(G2*heightn)+(H2*weightn)+(I2*AD274*weightn)+(J2*parity1)+(K2*parity2)+(L2*parity3)+(M2*AD274*parity1)+(N2*AD274*parity2)+(O2*AD274*parity3))</f>
        <v>2554.5413451734266</v>
      </c>
      <c r="C274" s="4">
        <f>EXP((B3*1)+(C3*AD274)+(D3*AD274^2)+(E3*AD274^3)+(F3*sexm)+(G3*heightn)+(H3*weightn)+(I3*AD274*weightn)+(J3*parity1)+(K3*parity2)+(L3*parity3)+(M3*AD274*parity1)+(N3*AD274*parity2)+(O3*AD274*parity3))</f>
        <v>2673.7110663524845</v>
      </c>
      <c r="D274" s="4">
        <f>EXP((B4*1)+(C4*AD274)+(D4*AD274^2)+(E4*AD274^3)+(F4*sexm)+(G4*heightn)+(H4*weightn)+(I4*AD274*weightn)+(J4*parity1)+(K4*parity2)+(L4*parity3)+(M4*AD274*parity1)+(N4*AD274*parity2)+(O4*AD274*parity3))</f>
        <v>3047.5228229524637</v>
      </c>
      <c r="E274" s="4">
        <f>EXP((B5*1)+(C5*AD274)+(D5*AD274^2)+(E5*AD274^3)+(F5*sexm)+(G5*heightn)+(H5*weightn)+(I5*AD274*weightn)+(J5*parity1)+(K5*parity2)+(L5*parity3)+(M5*AD274*parity1)+(N5*AD274*parity2)+(O5*AD274*parity3))</f>
        <v>3437.7434388216166</v>
      </c>
      <c r="F274" s="4">
        <f>EXP((B6*1)+(C6*AD274)+(D6*AD274^2)+(E6*AD274^3)+(F6*sexm)+(G6*heightn)+(H6*weightn)+(I6*AD274*weightn)+(J6*parity1)+(K6*parity2)+(L6*parity3)+(M6*AD274*parity1)+(N6*AD274*parity2)+(O6*AD274*parity3))</f>
        <v>3513.528881499607</v>
      </c>
      <c r="G274" s="1">
        <v>-1</v>
      </c>
      <c r="H274" s="1"/>
      <c r="I274" s="4">
        <f t="shared" si="27"/>
        <v>39.1</v>
      </c>
      <c r="J274" s="1">
        <f t="shared" si="21"/>
        <v>0.7600313424692591</v>
      </c>
      <c r="K274" s="1">
        <f t="shared" si="22"/>
        <v>0.7954869139128513</v>
      </c>
      <c r="L274" s="1">
        <f t="shared" si="23"/>
        <v>0.9067040025445431</v>
      </c>
      <c r="M274" s="1">
        <f t="shared" si="24"/>
        <v>1.0228030819736444</v>
      </c>
      <c r="N274" s="1">
        <f t="shared" si="25"/>
        <v>1.0453508915234915</v>
      </c>
      <c r="AD274" s="1">
        <f t="shared" si="26"/>
        <v>-0.08999999999999986</v>
      </c>
    </row>
    <row r="275" spans="1:30" ht="14.25">
      <c r="A275" s="4">
        <v>39.2</v>
      </c>
      <c r="B275" s="4">
        <f>EXP((B2*1)+(C2*AD275)+(D2*AD275^2)+(E2*AD275^3)+(F2*sexm)+(G2*heightn)+(H2*weightn)+(I2*AD275*weightn)+(J2*parity1)+(K2*parity2)+(L2*parity3)+(M2*AD275*parity1)+(N2*AD275*parity2)+(O2*AD275*parity3))</f>
        <v>2569.7589329839934</v>
      </c>
      <c r="C275" s="4">
        <f>EXP((B3*1)+(C3*AD275)+(D3*AD275^2)+(E3*AD275^3)+(F3*sexm)+(G3*heightn)+(H3*weightn)+(I3*AD275*weightn)+(J3*parity1)+(K3*parity2)+(L3*parity3)+(M3*AD275*parity1)+(N3*AD275*parity2)+(O3*AD275*parity3))</f>
        <v>2689.388923539122</v>
      </c>
      <c r="D275" s="4">
        <f>EXP((B4*1)+(C4*AD275)+(D4*AD275^2)+(E4*AD275^3)+(F4*sexm)+(G4*heightn)+(H4*weightn)+(I4*AD275*weightn)+(J4*parity1)+(K4*parity2)+(L4*parity3)+(M4*AD275*parity1)+(N4*AD275*parity2)+(O4*AD275*parity3))</f>
        <v>3066.0204399331524</v>
      </c>
      <c r="E275" s="4">
        <f>EXP((B5*1)+(C5*AD275)+(D5*AD275^2)+(E5*AD275^3)+(F5*sexm)+(G5*heightn)+(H5*weightn)+(I5*AD275*weightn)+(J5*parity1)+(K5*parity2)+(L5*parity3)+(M5*AD275*parity1)+(N5*AD275*parity2)+(O5*AD275*parity3))</f>
        <v>3458.2325378468195</v>
      </c>
      <c r="F275" s="4">
        <f>EXP((B6*1)+(C6*AD275)+(D6*AD275^2)+(E6*AD275^3)+(F6*sexm)+(G6*heightn)+(H6*weightn)+(I6*AD275*weightn)+(J6*parity1)+(K6*parity2)+(L6*parity3)+(M6*AD275*parity1)+(N6*AD275*parity2)+(O6*AD275*parity3))</f>
        <v>3533.181885469323</v>
      </c>
      <c r="G275" s="1">
        <v>-1</v>
      </c>
      <c r="H275" s="1"/>
      <c r="I275" s="4">
        <f t="shared" si="27"/>
        <v>39.2</v>
      </c>
      <c r="J275" s="1">
        <f t="shared" si="21"/>
        <v>0.7645589042230203</v>
      </c>
      <c r="K275" s="1">
        <f t="shared" si="22"/>
        <v>0.800151415768386</v>
      </c>
      <c r="L275" s="1">
        <f t="shared" si="23"/>
        <v>0.9122074439716618</v>
      </c>
      <c r="M275" s="1">
        <f t="shared" si="24"/>
        <v>1.028899032414037</v>
      </c>
      <c r="N275" s="1">
        <f t="shared" si="25"/>
        <v>1.05119808558785</v>
      </c>
      <c r="AD275" s="1">
        <f t="shared" si="26"/>
        <v>-0.07999999999999971</v>
      </c>
    </row>
    <row r="276" spans="1:30" ht="14.25">
      <c r="A276" s="4">
        <v>39.3</v>
      </c>
      <c r="B276" s="4">
        <f>EXP((B2*1)+(C2*AD276)+(D2*AD276^2)+(E2*AD276^3)+(F2*sexm)+(G2*heightn)+(H2*weightn)+(I2*AD276*weightn)+(J2*parity1)+(K2*parity2)+(L2*parity3)+(M2*AD276*parity1)+(N2*AD276*parity2)+(O2*AD276*parity3))</f>
        <v>2584.931327427543</v>
      </c>
      <c r="C276" s="4">
        <f>EXP((B3*1)+(C3*AD276)+(D3*AD276^2)+(E3*AD276^3)+(F3*sexm)+(G3*heightn)+(H3*weightn)+(I3*AD276*weightn)+(J3*parity1)+(K3*parity2)+(L3*parity3)+(M3*AD276*parity1)+(N3*AD276*parity2)+(O3*AD276*parity3))</f>
        <v>2705.008826933126</v>
      </c>
      <c r="D276" s="4">
        <f>EXP((B4*1)+(C4*AD276)+(D4*AD276^2)+(E4*AD276^3)+(F4*sexm)+(G4*heightn)+(H4*weightn)+(I4*AD276*weightn)+(J4*parity1)+(K4*parity2)+(L4*parity3)+(M4*AD276*parity1)+(N4*AD276*parity2)+(O4*AD276*parity3))</f>
        <v>3084.4635007657935</v>
      </c>
      <c r="E276" s="4">
        <f>EXP((B5*1)+(C5*AD276)+(D5*AD276^2)+(E5*AD276^3)+(F5*sexm)+(G5*heightn)+(H5*weightn)+(I5*AD276*weightn)+(J5*parity1)+(K5*parity2)+(L5*parity3)+(M5*AD276*parity1)+(N5*AD276*parity2)+(O5*AD276*parity3))</f>
        <v>3478.6505011464346</v>
      </c>
      <c r="F276" s="4">
        <f>EXP((B6*1)+(C6*AD276)+(D6*AD276^2)+(E6*AD276^3)+(F6*sexm)+(G6*heightn)+(H6*weightn)+(I6*AD276*weightn)+(J6*parity1)+(K6*parity2)+(L6*parity3)+(M6*AD276*parity1)+(N6*AD276*parity2)+(O6*AD276*parity3))</f>
        <v>3552.71910982439</v>
      </c>
      <c r="G276" s="1">
        <v>-1</v>
      </c>
      <c r="H276" s="1"/>
      <c r="I276" s="4">
        <f t="shared" si="27"/>
        <v>39.3</v>
      </c>
      <c r="J276" s="1">
        <f t="shared" si="21"/>
        <v>0.7690730199718969</v>
      </c>
      <c r="K276" s="1">
        <f t="shared" si="22"/>
        <v>0.8047986751162197</v>
      </c>
      <c r="L276" s="1">
        <f t="shared" si="23"/>
        <v>0.9176946537638849</v>
      </c>
      <c r="M276" s="1">
        <f t="shared" si="24"/>
        <v>1.0349738184363555</v>
      </c>
      <c r="N276" s="1">
        <f t="shared" si="25"/>
        <v>1.0570108327108358</v>
      </c>
      <c r="AD276" s="1">
        <f t="shared" si="26"/>
        <v>-0.07000000000000028</v>
      </c>
    </row>
    <row r="277" spans="1:30" ht="14.25">
      <c r="A277" s="4">
        <v>39.4</v>
      </c>
      <c r="B277" s="4">
        <f>EXP((B2*1)+(C2*AD277)+(D2*AD277^2)+(E2*AD277^3)+(F2*sexm)+(G2*heightn)+(H2*weightn)+(I2*AD277*weightn)+(J2*parity1)+(K2*parity2)+(L2*parity3)+(M2*AD277*parity1)+(N2*AD277*parity2)+(O2*AD277*parity3))</f>
        <v>2600.057079495732</v>
      </c>
      <c r="C277" s="4">
        <f>EXP((B3*1)+(C3*AD277)+(D3*AD277^2)+(E3*AD277^3)+(F3*sexm)+(G3*heightn)+(H3*weightn)+(I3*AD277*weightn)+(J3*parity1)+(K3*parity2)+(L3*parity3)+(M3*AD277*parity1)+(N3*AD277*parity2)+(O3*AD277*parity3))</f>
        <v>2720.569056439049</v>
      </c>
      <c r="D277" s="4">
        <f>EXP((B4*1)+(C4*AD277)+(D4*AD277^2)+(E4*AD277^3)+(F4*sexm)+(G4*heightn)+(H4*weightn)+(I4*AD277*weightn)+(J4*parity1)+(K4*parity2)+(L4*parity3)+(M4*AD277*parity1)+(N4*AD277*parity2)+(O4*AD277*parity3))</f>
        <v>3102.850051062602</v>
      </c>
      <c r="E277" s="4">
        <f>EXP((B5*1)+(C5*AD277)+(D5*AD277^2)+(E5*AD277^3)+(F5*sexm)+(G5*heightn)+(H5*weightn)+(I5*AD277*weightn)+(J5*parity1)+(K5*parity2)+(L5*parity3)+(M5*AD277*parity1)+(N5*AD277*parity2)+(O5*AD277*parity3))</f>
        <v>3498.9949896270214</v>
      </c>
      <c r="F277" s="4">
        <f>EXP((B6*1)+(C6*AD277)+(D6*AD277^2)+(E6*AD277^3)+(F6*sexm)+(G6*heightn)+(H6*weightn)+(I6*AD277*weightn)+(J6*parity1)+(K6*parity2)+(L6*parity3)+(M6*AD277*parity1)+(N6*AD277*parity2)+(O6*AD277*parity3))</f>
        <v>3572.137533850628</v>
      </c>
      <c r="G277" s="1">
        <v>-1</v>
      </c>
      <c r="H277" s="1"/>
      <c r="I277" s="4">
        <f t="shared" si="27"/>
        <v>39.4</v>
      </c>
      <c r="J277" s="1">
        <f t="shared" si="21"/>
        <v>0.7735732586045438</v>
      </c>
      <c r="K277" s="1">
        <f t="shared" si="22"/>
        <v>0.8094281801907259</v>
      </c>
      <c r="L277" s="1">
        <f t="shared" si="23"/>
        <v>0.9231650504485441</v>
      </c>
      <c r="M277" s="1">
        <f t="shared" si="24"/>
        <v>1.0410267441096728</v>
      </c>
      <c r="N277" s="1">
        <f t="shared" si="25"/>
        <v>1.0627882341645973</v>
      </c>
      <c r="AD277" s="1">
        <f t="shared" si="26"/>
        <v>-0.060000000000000143</v>
      </c>
    </row>
    <row r="278" spans="1:30" ht="14.25">
      <c r="A278" s="4">
        <v>39.5</v>
      </c>
      <c r="B278" s="4">
        <f>EXP((B2*1)+(C2*AD278)+(D2*AD278^2)+(E2*AD278^3)+(F2*sexm)+(G2*heightn)+(H2*weightn)+(I2*AD278*weightn)+(J2*parity1)+(K2*parity2)+(L2*parity3)+(M2*AD278*parity1)+(N2*AD278*parity2)+(O2*AD278*parity3))</f>
        <v>2615.1347463280135</v>
      </c>
      <c r="C278" s="4">
        <f>EXP((B3*1)+(C3*AD278)+(D3*AD278^2)+(E3*AD278^3)+(F3*sexm)+(G3*heightn)+(H3*weightn)+(I3*AD278*weightn)+(J3*parity1)+(K3*parity2)+(L3*parity3)+(M3*AD278*parity1)+(N3*AD278*parity2)+(O3*AD278*parity3))</f>
        <v>2736.0678980191965</v>
      </c>
      <c r="D278" s="4">
        <f>EXP((B4*1)+(C4*AD278)+(D4*AD278^2)+(E4*AD278^3)+(F4*sexm)+(G4*heightn)+(H4*weightn)+(I4*AD278*weightn)+(J4*parity1)+(K4*parity2)+(L4*parity3)+(M4*AD278*parity1)+(N4*AD278*parity2)+(O4*AD278*parity3))</f>
        <v>3121.178140600644</v>
      </c>
      <c r="E278" s="4">
        <f>EXP((B5*1)+(C5*AD278)+(D5*AD278^2)+(E5*AD278^3)+(F5*sexm)+(G5*heightn)+(H5*weightn)+(I5*AD278*weightn)+(J5*parity1)+(K5*parity2)+(L5*parity3)+(M5*AD278*parity1)+(N5*AD278*parity2)+(O5*AD278*parity3))</f>
        <v>3519.263668948128</v>
      </c>
      <c r="F278" s="4">
        <f>EXP((B6*1)+(C6*AD278)+(D6*AD278^2)+(E6*AD278^3)+(F6*sexm)+(G6*heightn)+(H6*weightn)+(I6*AD278*weightn)+(J6*parity1)+(K6*parity2)+(L6*parity3)+(M6*AD278*parity1)+(N6*AD278*parity2)+(O6*AD278*parity3))</f>
        <v>3591.4341447018073</v>
      </c>
      <c r="G278" s="1">
        <v>-1</v>
      </c>
      <c r="H278" s="1"/>
      <c r="I278" s="4">
        <f t="shared" si="27"/>
        <v>39.5</v>
      </c>
      <c r="J278" s="1">
        <f t="shared" si="21"/>
        <v>0.7780591908387176</v>
      </c>
      <c r="K278" s="1">
        <f t="shared" si="22"/>
        <v>0.8140394210285908</v>
      </c>
      <c r="L278" s="1">
        <f t="shared" si="23"/>
        <v>0.9286180537921049</v>
      </c>
      <c r="M278" s="1">
        <f t="shared" si="24"/>
        <v>1.0470571149171783</v>
      </c>
      <c r="N278" s="1">
        <f t="shared" si="25"/>
        <v>1.0685293935621694</v>
      </c>
      <c r="AD278" s="1">
        <f t="shared" si="26"/>
        <v>-0.05</v>
      </c>
    </row>
    <row r="279" spans="1:30" ht="14.25">
      <c r="A279" s="4">
        <v>39.6</v>
      </c>
      <c r="B279" s="4">
        <f>EXP((B2*1)+(C2*AD279)+(D2*AD279^2)+(E2*AD279^3)+(F2*sexm)+(G2*heightn)+(H2*weightn)+(I2*AD279*weightn)+(J2*parity1)+(K2*parity2)+(L2*parity3)+(M2*AD279*parity1)+(N2*AD279*parity2)+(O2*AD279*parity3))</f>
        <v>2630.162891504685</v>
      </c>
      <c r="C279" s="4">
        <f>EXP((B3*1)+(C3*AD279)+(D3*AD279^2)+(E3*AD279^3)+(F3*sexm)+(G3*heightn)+(H3*weightn)+(I3*AD279*weightn)+(J3*parity1)+(K3*parity2)+(L3*parity3)+(M3*AD279*parity1)+(N3*AD279*parity2)+(O3*AD279*parity3))</f>
        <v>2751.5036440609138</v>
      </c>
      <c r="D279" s="4">
        <f>EXP((B4*1)+(C4*AD279)+(D4*AD279^2)+(E4*AD279^3)+(F4*sexm)+(G4*heightn)+(H4*weightn)+(I4*AD279*weightn)+(J4*parity1)+(K4*parity2)+(L4*parity3)+(M4*AD279*parity1)+(N4*AD279*parity2)+(O4*AD279*parity3))</f>
        <v>3139.4458237266354</v>
      </c>
      <c r="E279" s="4">
        <f>EXP((B5*1)+(C5*AD279)+(D5*AD279^2)+(E5*AD279^3)+(F5*sexm)+(G5*heightn)+(H5*weightn)+(I5*AD279*weightn)+(J5*parity1)+(K5*parity2)+(L5*parity3)+(M5*AD279*parity1)+(N5*AD279*parity2)+(O5*AD279*parity3))</f>
        <v>3539.4542100231088</v>
      </c>
      <c r="F279" s="4">
        <f>EXP((B6*1)+(C6*AD279)+(D6*AD279^2)+(E6*AD279^3)+(F6*sexm)+(G6*heightn)+(H6*weightn)+(I6*AD279*weightn)+(J6*parity1)+(K6*parity2)+(L6*parity3)+(M6*AD279*parity1)+(N6*AD279*parity2)+(O6*AD279*parity3))</f>
        <v>3610.605938187716</v>
      </c>
      <c r="G279" s="1">
        <v>-1</v>
      </c>
      <c r="H279" s="1"/>
      <c r="I279" s="4">
        <f t="shared" si="27"/>
        <v>39.6</v>
      </c>
      <c r="J279" s="1">
        <f t="shared" si="21"/>
        <v>0.782530389308466</v>
      </c>
      <c r="K279" s="1">
        <f t="shared" si="22"/>
        <v>0.8186318895780886</v>
      </c>
      <c r="L279" s="1">
        <f t="shared" si="23"/>
        <v>0.934053084920602</v>
      </c>
      <c r="M279" s="1">
        <f t="shared" si="24"/>
        <v>1.0530642379051824</v>
      </c>
      <c r="N279" s="1">
        <f t="shared" si="25"/>
        <v>1.074233417091939</v>
      </c>
      <c r="AD279" s="1">
        <f t="shared" si="26"/>
        <v>-0.039999999999999855</v>
      </c>
    </row>
    <row r="280" spans="1:30" ht="14.25">
      <c r="A280" s="4">
        <v>39.7</v>
      </c>
      <c r="B280" s="4">
        <f>EXP((B2*1)+(C2*AD280)+(D2*AD280^2)+(E2*AD280^3)+(F2*sexm)+(G2*heightn)+(H2*weightn)+(I2*AD280*weightn)+(J2*parity1)+(K2*parity2)+(L2*parity3)+(M2*AD280*parity1)+(N2*AD280*parity2)+(O2*AD280*parity3))</f>
        <v>2645.1400853376026</v>
      </c>
      <c r="C280" s="4">
        <f>EXP((B3*1)+(C3*AD280)+(D3*AD280^2)+(E3*AD280^3)+(F3*sexm)+(G3*heightn)+(H3*weightn)+(I3*AD280*weightn)+(J3*parity1)+(K3*parity2)+(L3*parity3)+(M3*AD280*parity1)+(N3*AD280*parity2)+(O3*AD280*parity3))</f>
        <v>2766.8745937419744</v>
      </c>
      <c r="D280" s="4">
        <f>EXP((B4*1)+(C4*AD280)+(D4*AD280^2)+(E4*AD280^3)+(F4*sexm)+(G4*heightn)+(H4*weightn)+(I4*AD280*weightn)+(J4*parity1)+(K4*parity2)+(L4*parity3)+(M4*AD280*parity1)+(N4*AD280*parity2)+(O4*AD280*parity3))</f>
        <v>3157.651159760488</v>
      </c>
      <c r="E280" s="4">
        <f>EXP((B5*1)+(C5*AD280)+(D5*AD280^2)+(E5*AD280^3)+(F5*sexm)+(G5*heightn)+(H5*weightn)+(I5*AD280*weightn)+(J5*parity1)+(K5*parity2)+(L5*parity3)+(M5*AD280*parity1)+(N5*AD280*parity2)+(O5*AD280*parity3))</f>
        <v>3559.5642895190467</v>
      </c>
      <c r="F280" s="4">
        <f>EXP((B6*1)+(C6*AD280)+(D6*AD280^2)+(E6*AD280^3)+(F6*sexm)+(G6*heightn)+(H6*weightn)+(I6*AD280*weightn)+(J6*parity1)+(K6*parity2)+(L6*parity3)+(M6*AD280*parity1)+(N6*AD280*parity2)+(O6*AD280*parity3))</f>
        <v>3629.649919562861</v>
      </c>
      <c r="G280" s="1">
        <v>-1</v>
      </c>
      <c r="H280" s="1"/>
      <c r="I280" s="4">
        <f>A280</f>
        <v>39.7</v>
      </c>
      <c r="J280" s="1">
        <f t="shared" si="21"/>
        <v>0.7869864286506212</v>
      </c>
      <c r="K280" s="1">
        <f t="shared" si="22"/>
        <v>0.8232050798077934</v>
      </c>
      <c r="L280" s="1">
        <f t="shared" si="23"/>
        <v>0.9394695664397037</v>
      </c>
      <c r="M280" s="1">
        <f t="shared" si="24"/>
        <v>1.0590474218318546</v>
      </c>
      <c r="N280" s="1">
        <f t="shared" si="25"/>
        <v>1.0798994137523017</v>
      </c>
      <c r="AD280" s="1">
        <f t="shared" si="26"/>
        <v>-0.029999999999999714</v>
      </c>
    </row>
    <row r="281" spans="1:30" ht="14.25">
      <c r="A281" s="4">
        <v>39.8</v>
      </c>
      <c r="B281" s="4">
        <f>EXP((B2*1)+(C2*AD281)+(D2*AD281^2)+(E2*AD281^3)+(F2*sexm)+(G2*heightn)+(H2*weightn)+(I2*AD281*weightn)+(J2*parity1)+(K2*parity2)+(L2*parity3)+(M2*AD281*parity1)+(N2*AD281*parity2)+(O2*AD281*parity3))</f>
        <v>2660.064905158539</v>
      </c>
      <c r="C281" s="4">
        <f>EXP((B3*1)+(C3*AD281)+(D3*AD281^2)+(E3*AD281^3)+(F3*sexm)+(G3*heightn)+(H3*weightn)+(I3*AD281*weightn)+(J3*parity1)+(K3*parity2)+(L3*parity3)+(M3*AD281*parity1)+(N3*AD281*parity2)+(O3*AD281*parity3))</f>
        <v>2782.179053393984</v>
      </c>
      <c r="D281" s="4">
        <f>EXP((B4*1)+(C4*AD281)+(D4*AD281^2)+(E4*AD281^3)+(F4*sexm)+(G4*heightn)+(H4*weightn)+(I4*AD281*weightn)+(J4*parity1)+(K4*parity2)+(L4*parity3)+(M4*AD281*parity1)+(N4*AD281*parity2)+(O4*AD281*parity3))</f>
        <v>3175.792213397667</v>
      </c>
      <c r="E281" s="4">
        <f>EXP((B5*1)+(C5*AD281)+(D5*AD281^2)+(E5*AD281^3)+(F5*sexm)+(G5*heightn)+(H5*weightn)+(I5*AD281*weightn)+(J5*parity1)+(K5*parity2)+(L5*parity3)+(M5*AD281*parity1)+(N5*AD281*parity2)+(O5*AD281*parity3))</f>
        <v>3579.591590355713</v>
      </c>
      <c r="F281" s="4">
        <f>EXP((B6*1)+(C6*AD281)+(D6*AD281^2)+(E6*AD281^3)+(F6*sexm)+(G6*heightn)+(H6*weightn)+(I6*AD281*weightn)+(J6*parity1)+(K6*parity2)+(L6*parity3)+(M6*AD281*parity1)+(N6*AD281*parity2)+(O6*AD281*parity3))</f>
        <v>3648.5631043155313</v>
      </c>
      <c r="G281" s="1">
        <v>-1</v>
      </c>
      <c r="H281" s="1"/>
      <c r="I281" s="4">
        <f>A281</f>
        <v>39.8</v>
      </c>
      <c r="J281" s="1">
        <f t="shared" si="21"/>
        <v>0.7914268855905922</v>
      </c>
      <c r="K281" s="1">
        <f t="shared" si="22"/>
        <v>0.8277584878146987</v>
      </c>
      <c r="L281" s="1">
        <f t="shared" si="23"/>
        <v>0.9448669225544218</v>
      </c>
      <c r="M281" s="1">
        <f t="shared" si="24"/>
        <v>1.0650059773156744</v>
      </c>
      <c r="N281" s="1">
        <f t="shared" si="25"/>
        <v>1.0855264955864246</v>
      </c>
      <c r="AD281" s="1">
        <f t="shared" si="26"/>
        <v>-0.020000000000000285</v>
      </c>
    </row>
    <row r="282" spans="1:30" ht="14.25">
      <c r="A282" s="4">
        <v>39.9</v>
      </c>
      <c r="B282" s="4">
        <f>EXP((B2*1)+(C2*AD282)+(D2*AD282^2)+(E2*AD282^3)+(F2*sexm)+(G2*heightn)+(H2*weightn)+(I2*AD282*weightn)+(J2*parity1)+(K2*parity2)+(L2*parity3)+(M2*AD282*parity1)+(N2*AD282*parity2)+(O2*AD282*parity3))</f>
        <v>2674.9359356050654</v>
      </c>
      <c r="C282" s="4">
        <f>EXP((B3*1)+(C3*AD282)+(D3*AD282^2)+(E3*AD282^3)+(F3*sexm)+(G3*heightn)+(H3*weightn)+(I3*AD282*weightn)+(J3*parity1)+(K3*parity2)+(L3*parity3)+(M3*AD282*parity1)+(N3*AD282*parity2)+(O3*AD282*parity3))</f>
        <v>2797.4153368636244</v>
      </c>
      <c r="D282" s="4">
        <f>EXP((B4*1)+(C4*AD282)+(D4*AD282^2)+(E4*AD282^3)+(F4*sexm)+(G4*heightn)+(H4*weightn)+(I4*AD282*weightn)+(J4*parity1)+(K4*parity2)+(L4*parity3)+(M4*AD282*parity1)+(N4*AD282*parity2)+(O4*AD282*parity3))</f>
        <v>3193.867055109903</v>
      </c>
      <c r="E282" s="4">
        <f>EXP((B5*1)+(C5*AD282)+(D5*AD282^2)+(E5*AD282^3)+(F5*sexm)+(G5*heightn)+(H5*weightn)+(I5*AD282*weightn)+(J5*parity1)+(K5*parity2)+(L5*parity3)+(M5*AD282*parity1)+(N5*AD282*parity2)+(O5*AD282*parity3))</f>
        <v>3599.533802203085</v>
      </c>
      <c r="F282" s="4">
        <f>EXP((B6*1)+(C6*AD282)+(D6*AD282^2)+(E6*AD282^3)+(F6*sexm)+(G6*heightn)+(H6*weightn)+(I6*AD282*weightn)+(J6*parity1)+(K6*parity2)+(L6*parity3)+(M6*AD282*parity1)+(N6*AD282*parity2)+(O6*AD282*parity3))</f>
        <v>3667.3425189568343</v>
      </c>
      <c r="G282" s="1">
        <v>-1</v>
      </c>
      <c r="H282" s="1"/>
      <c r="I282" s="4">
        <f>A282</f>
        <v>39.9</v>
      </c>
      <c r="J282" s="1">
        <f t="shared" si="21"/>
        <v>0.7958513390274212</v>
      </c>
      <c r="K282" s="1">
        <f t="shared" si="22"/>
        <v>0.8322916119316963</v>
      </c>
      <c r="L282" s="1">
        <f t="shared" si="23"/>
        <v>0.9502445791883322</v>
      </c>
      <c r="M282" s="1">
        <f t="shared" si="24"/>
        <v>1.0709392169834533</v>
      </c>
      <c r="N282" s="1">
        <f t="shared" si="25"/>
        <v>1.0911137779170017</v>
      </c>
      <c r="AD282" s="1">
        <f t="shared" si="26"/>
        <v>-0.010000000000000142</v>
      </c>
    </row>
    <row r="283" spans="1:30" ht="14.25">
      <c r="A283" s="4">
        <v>40</v>
      </c>
      <c r="B283" s="4">
        <f>EXP((B2*1)+(C2*AD283)+(D2*AD283^2)+(E2*AD283^3)+(F2*sexm)+(G2*heightn)+(H2*weightn)+(I2*AD283*weightn)+(J2*parity1)+(K2*parity2)+(L2*parity3)+(M2*AD283*parity1)+(N2*AD283*parity2)+(O2*AD283*parity3))</f>
        <v>2689.7517689038605</v>
      </c>
      <c r="C283" s="4">
        <f>EXP((B3*1)+(C3*AD283)+(D3*AD283^2)+(E3*AD283^3)+(F3*sexm)+(G3*heightn)+(H3*weightn)+(I3*AD283*weightn)+(J3*parity1)+(K3*parity2)+(L3*parity3)+(M3*AD283*parity1)+(N3*AD283*parity2)+(O3*AD283*parity3))</f>
        <v>2812.5817658716405</v>
      </c>
      <c r="D283" s="4">
        <f>EXP((B4*1)+(C4*AD283)+(D4*AD283^2)+(E4*AD283^3)+(F4*sexm)+(G4*heightn)+(H4*weightn)+(I4*AD283*weightn)+(J4*parity1)+(K4*parity2)+(L4*parity3)+(M4*AD283*parity1)+(N4*AD283*parity2)+(O4*AD283*parity3))</f>
        <v>3211.8737615446257</v>
      </c>
      <c r="E283" s="4">
        <f>EXP((B5*1)+(C5*AD283)+(D5*AD283^2)+(E5*AD283^3)+(F5*sexm)+(G5*heightn)+(H5*weightn)+(I5*AD283*weightn)+(J5*parity1)+(K5*parity2)+(L5*parity3)+(M5*AD283*parity1)+(N5*AD283*parity2)+(O5*AD283*parity3))</f>
        <v>3619.3886219775745</v>
      </c>
      <c r="F283" s="4">
        <f>EXP((B6*1)+(C6*AD283)+(D6*AD283^2)+(E6*AD283^3)+(F6*sexm)+(G6*heightn)+(H6*weightn)+(I6*AD283*weightn)+(J6*parity1)+(K6*parity2)+(L6*parity3)+(M6*AD283*parity1)+(N6*AD283*parity2)+(O6*AD283*parity3))</f>
        <v>3685.9852018094994</v>
      </c>
      <c r="G283" s="1">
        <v>-1</v>
      </c>
      <c r="H283" s="1"/>
      <c r="I283" s="4">
        <f>A283</f>
        <v>40</v>
      </c>
      <c r="J283" s="1">
        <f t="shared" si="21"/>
        <v>0.8002593701180746</v>
      </c>
      <c r="K283" s="1">
        <f t="shared" si="22"/>
        <v>0.8368039528343818</v>
      </c>
      <c r="L283" s="1">
        <f t="shared" si="23"/>
        <v>0.9556019641024146</v>
      </c>
      <c r="M283" s="1">
        <f t="shared" si="24"/>
        <v>1.0768464556179747</v>
      </c>
      <c r="N283" s="1">
        <f t="shared" si="25"/>
        <v>1.0966603795809406</v>
      </c>
      <c r="AD283" s="1">
        <f t="shared" si="26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NIH/PRB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Gaurav Bhatti</dc:creator>
  <cp:keywords/>
  <dc:description/>
  <cp:lastModifiedBy>atarca</cp:lastModifiedBy>
  <dcterms:created xsi:type="dcterms:W3CDTF">2017-09-13T17:10:38Z</dcterms:created>
  <dcterms:modified xsi:type="dcterms:W3CDTF">2018-01-23T15:40:54Z</dcterms:modified>
  <cp:category/>
  <cp:version/>
  <cp:contentType/>
  <cp:contentStatus/>
</cp:coreProperties>
</file>